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05"/>
  </bookViews>
  <sheets>
    <sheet name="年齢（３区分）別　人口の推移" sheetId="8" r:id="rId1"/>
  </sheets>
  <calcPr calcId="162913"/>
</workbook>
</file>

<file path=xl/calcChain.xml><?xml version="1.0" encoding="utf-8"?>
<calcChain xmlns="http://schemas.openxmlformats.org/spreadsheetml/2006/main">
  <c r="AP21" i="8" l="1"/>
  <c r="AD21" i="8"/>
  <c r="Q21" i="8"/>
  <c r="E21" i="8"/>
  <c r="AN21" i="8" l="1"/>
  <c r="Z21" i="8"/>
  <c r="AZ21" i="8"/>
  <c r="E20" i="8"/>
  <c r="Q20" i="8"/>
  <c r="AD20" i="8"/>
  <c r="AP20" i="8"/>
  <c r="AZ19" i="8"/>
  <c r="AN19" i="8"/>
  <c r="Z19" i="8"/>
  <c r="Z20" i="8" l="1"/>
  <c r="AZ20" i="8"/>
  <c r="AZ16" i="8"/>
  <c r="AZ17" i="8"/>
  <c r="AZ18" i="8"/>
  <c r="AN16" i="8"/>
  <c r="AN17" i="8"/>
  <c r="AN18" i="8"/>
  <c r="AN20" i="8"/>
  <c r="Z16" i="8"/>
  <c r="Z17" i="8"/>
  <c r="Z18" i="8"/>
  <c r="AP14" i="8" l="1"/>
  <c r="AD14" i="8"/>
  <c r="Q14" i="8"/>
  <c r="K14" i="8"/>
  <c r="H14" i="8"/>
  <c r="AP13" i="8"/>
  <c r="AD13" i="8"/>
  <c r="Q13" i="8"/>
  <c r="K13" i="8"/>
  <c r="H13" i="8"/>
  <c r="AP12" i="8"/>
  <c r="AD12" i="8"/>
  <c r="Q12" i="8"/>
  <c r="K12" i="8"/>
  <c r="H12" i="8"/>
  <c r="AZ13" i="8" l="1"/>
  <c r="Z14" i="8"/>
  <c r="E14" i="8"/>
  <c r="AN14" i="8" s="1"/>
  <c r="E13" i="8"/>
  <c r="AN13" i="8" s="1"/>
  <c r="AP15" i="8"/>
  <c r="E12" i="8"/>
  <c r="AN12" i="8" s="1"/>
  <c r="AD15" i="8"/>
  <c r="H15" i="8"/>
  <c r="K15" i="8"/>
  <c r="Q15" i="8"/>
  <c r="Z12" i="8" l="1"/>
  <c r="AZ14" i="8"/>
  <c r="O14" i="8" s="1"/>
  <c r="Z13" i="8"/>
  <c r="E15" i="8"/>
  <c r="Z15" i="8" s="1"/>
  <c r="AZ12" i="8"/>
  <c r="O12" i="8" s="1"/>
  <c r="O13" i="8"/>
  <c r="AN15" i="8" l="1"/>
  <c r="AZ15" i="8"/>
  <c r="O15" i="8"/>
</calcChain>
</file>

<file path=xl/sharedStrings.xml><?xml version="1.0" encoding="utf-8"?>
<sst xmlns="http://schemas.openxmlformats.org/spreadsheetml/2006/main" count="36" uniqueCount="24">
  <si>
    <t>年次</t>
    <rPh sb="0" eb="2">
      <t>ネンジ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</si>
  <si>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</si>
  <si>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</si>
  <si>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</si>
  <si>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人口の推移</t>
    <rPh sb="0" eb="2">
      <t>ジンコウ</t>
    </rPh>
    <rPh sb="3" eb="5">
      <t>スイイ</t>
    </rPh>
    <phoneticPr fontId="1"/>
  </si>
  <si>
    <t>構成比</t>
    <rPh sb="0" eb="2">
      <t>コウセイ</t>
    </rPh>
    <rPh sb="2" eb="3">
      <t>ヒ</t>
    </rPh>
    <phoneticPr fontId="1"/>
  </si>
  <si>
    <t>第１６表　　年齢（３区分）別</t>
    <rPh sb="0" eb="1">
      <t>ダイ</t>
    </rPh>
    <rPh sb="3" eb="4">
      <t>ヒョウ</t>
    </rPh>
    <rPh sb="6" eb="8">
      <t>ネンレイ</t>
    </rPh>
    <rPh sb="10" eb="12">
      <t>クブン</t>
    </rPh>
    <rPh sb="13" eb="14">
      <t>ベツ</t>
    </rPh>
    <phoneticPr fontId="1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</si>
  <si>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1"/>
  </si>
  <si>
    <t>総人口</t>
    <rPh sb="0" eb="3">
      <t>ソウジンコウ</t>
    </rPh>
    <phoneticPr fontId="1"/>
  </si>
  <si>
    <t>年少人口（０～１４歳）</t>
    <rPh sb="0" eb="2">
      <t>ネンショウ</t>
    </rPh>
    <rPh sb="2" eb="4">
      <t>ジンコウ</t>
    </rPh>
    <rPh sb="9" eb="10">
      <t>サイ</t>
    </rPh>
    <phoneticPr fontId="1"/>
  </si>
  <si>
    <t>生産年齢人口（１５～６４歳）</t>
    <rPh sb="0" eb="2">
      <t>セイサン</t>
    </rPh>
    <rPh sb="2" eb="4">
      <t>ネンレイ</t>
    </rPh>
    <rPh sb="4" eb="6">
      <t>ジンコウ</t>
    </rPh>
    <rPh sb="12" eb="13">
      <t>サイ</t>
    </rPh>
    <phoneticPr fontId="1"/>
  </si>
  <si>
    <t>老年人口（６５歳以上）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</si>
  <si>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資料　：　市民部市民課（住民基本台帳）</t>
    <rPh sb="0" eb="2">
      <t>シリョウ</t>
    </rPh>
    <rPh sb="5" eb="7">
      <t>シミン</t>
    </rPh>
    <rPh sb="7" eb="8">
      <t>ブ</t>
    </rPh>
    <rPh sb="8" eb="11">
      <t>シミンカ</t>
    </rPh>
    <rPh sb="12" eb="14">
      <t>ジュウミン</t>
    </rPh>
    <rPh sb="14" eb="16">
      <t>キホン</t>
    </rPh>
    <rPh sb="16" eb="18">
      <t>ダイチョウ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</si>
  <si>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</si>
  <si>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</si>
  <si>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</si>
  <si>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単位：人、％</t>
    <rPh sb="0" eb="2">
      <t>タンイ</t>
    </rPh>
    <rPh sb="3" eb="4">
      <t>ニン</t>
    </rPh>
    <phoneticPr fontId="1"/>
  </si>
  <si>
    <t>平成27年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</si>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</sst>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#,##0.0_ "/>
    <numFmt numFmtId="178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trike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178" fontId="2" fillId="0" borderId="0" xfId="0" applyNumberFormat="1" applyFont="1"/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7" xfId="0" applyFont="1" applyBorder="1"/>
    <xf numFmtId="178" fontId="2" fillId="0" borderId="0" xfId="0" applyNumberFormat="1" applyFont="1" applyFill="1" applyBorder="1"/>
    <xf numFmtId="178" fontId="2" fillId="0" borderId="5" xfId="0" applyNumberFormat="1" applyFont="1" applyFill="1" applyBorder="1"/>
    <xf numFmtId="178" fontId="4" fillId="0" borderId="0" xfId="0" applyNumberFormat="1" applyFont="1" applyFill="1" applyBorder="1"/>
    <xf numFmtId="0" fontId="2" fillId="0" borderId="1" xfId="0" applyFont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2" xfId="0" applyFont="1" applyBorder="1"/>
    <xf numFmtId="0" fontId="5" fillId="0" borderId="6" xfId="0" applyFont="1" applyBorder="1"/>
    <xf numFmtId="0" fontId="5" fillId="0" borderId="0" xfId="0" applyFont="1" applyBorder="1"/>
    <xf numFmtId="176" fontId="0" fillId="0" borderId="0" xfId="0" applyNumberFormat="1" applyFont="1" applyBorder="1"/>
    <xf numFmtId="0" fontId="0" fillId="0" borderId="3" xfId="0" applyFont="1" applyBorder="1"/>
    <xf numFmtId="0" fontId="0" fillId="0" borderId="6" xfId="0" applyFont="1" applyBorder="1"/>
    <xf numFmtId="0" fontId="2" fillId="0" borderId="0" xfId="0" applyFont="1" applyBorder="1" applyAlignment="1">
      <alignment horizontal="distributed" vertical="center" justifyLastLine="1"/>
    </xf>
    <xf numFmtId="178" fontId="2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>
      <alignment horizontal="center"/>
    </xf>
    <xf numFmtId="178" fontId="4" fillId="0" borderId="6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/>
    <xf numFmtId="178" fontId="4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0" fontId="2" fillId="0" borderId="0" xfId="0" applyFont="1" applyAlignment="1">
      <alignment horizontal="left" justifyLastLine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distributed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justifyLastLine="1"/>
    </xf>
    <xf numFmtId="0" fontId="4" fillId="0" borderId="6" xfId="0" applyFont="1" applyBorder="1" applyAlignment="1">
      <alignment horizontal="distributed" justifyLastLine="1"/>
    </xf>
    <xf numFmtId="0" fontId="4" fillId="0" borderId="0" xfId="0" applyFont="1" applyBorder="1" applyAlignment="1">
      <alignment horizontal="distributed" justifyLastLine="1"/>
    </xf>
    <xf numFmtId="0" fontId="4" fillId="0" borderId="5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5" xfId="0" applyFont="1" applyBorder="1" applyAlignment="1">
      <alignment horizontal="distributed" justifyLastLine="1"/>
    </xf>
    <xf numFmtId="0" fontId="2" fillId="0" borderId="6" xfId="0" applyFont="1" applyBorder="1" applyAlignment="1">
      <alignment horizontal="center" justifyLastLine="1"/>
    </xf>
    <xf numFmtId="0" fontId="2" fillId="0" borderId="0" xfId="0" applyFont="1" applyBorder="1" applyAlignment="1">
      <alignment horizontal="center" justifyLastLine="1"/>
    </xf>
    <xf numFmtId="0" fontId="2" fillId="0" borderId="1" xfId="0" applyFont="1" applyBorder="1" applyAlignment="1">
      <alignment horizontal="distributed" justifyLastLine="1"/>
    </xf>
    <xf numFmtId="0" fontId="2" fillId="0" borderId="0" xfId="0" applyFont="1" applyAlignment="1">
      <alignment horizontal="distributed" vertical="distributed" justifyLastLine="1"/>
    </xf>
    <xf numFmtId="0" fontId="2" fillId="0" borderId="0" xfId="0" applyFont="1" applyBorder="1" applyAlignment="1">
      <alignment horizontal="distributed" vertical="distributed" justifyLastLine="1"/>
    </xf>
    <xf numFmtId="0" fontId="0" fillId="0" borderId="0" xfId="0" applyFont="1" applyBorder="1" applyAlignment="1">
      <alignment horizontal="distributed" justifyLastLine="1"/>
    </xf>
    <xf numFmtId="0" fontId="0" fillId="0" borderId="0" xfId="0" applyFont="1" applyAlignment="1">
      <alignment horizontal="distributed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5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5.125" style="28" customWidth="1"/>
    <col min="2" max="2" width="2.875" style="28" customWidth="1"/>
    <col min="3" max="3" width="8.75" style="28" customWidth="1"/>
    <col min="4" max="4" width="2.375" style="28" customWidth="1"/>
    <col min="5" max="5" width="2.625" style="28" customWidth="1"/>
    <col min="6" max="6" width="6" style="28" customWidth="1"/>
    <col min="7" max="8" width="1.5" style="28" customWidth="1"/>
    <col min="9" max="9" width="5.625" style="28" customWidth="1"/>
    <col min="10" max="10" width="2" style="28" customWidth="1"/>
    <col min="11" max="11" width="1.5" style="28" customWidth="1"/>
    <col min="12" max="12" width="5.625" style="28" customWidth="1"/>
    <col min="13" max="13" width="2" style="28" customWidth="1"/>
    <col min="14" max="14" width="1.5" style="28" customWidth="1"/>
    <col min="15" max="15" width="5.625" style="28" customWidth="1"/>
    <col min="16" max="16" width="2" style="28" customWidth="1"/>
    <col min="17" max="17" width="2.875" style="28" customWidth="1"/>
    <col min="18" max="18" width="6" style="28" customWidth="1"/>
    <col min="19" max="20" width="1.5" style="28" customWidth="1"/>
    <col min="21" max="21" width="5.625" style="28" customWidth="1"/>
    <col min="22" max="22" width="2" style="28" customWidth="1"/>
    <col min="23" max="23" width="1.5" style="28" customWidth="1"/>
    <col min="24" max="24" width="5.625" style="28" customWidth="1"/>
    <col min="25" max="25" width="2" style="28" customWidth="1"/>
    <col min="26" max="26" width="1.5" style="28" customWidth="1"/>
    <col min="27" max="27" width="2.5" style="28" customWidth="1"/>
    <col min="28" max="28" width="2.875" style="28" customWidth="1"/>
    <col min="29" max="29" width="2" style="28" customWidth="1"/>
    <col min="30" max="30" width="2.625" style="28" customWidth="1"/>
    <col min="31" max="31" width="6" style="28" customWidth="1"/>
    <col min="32" max="33" width="1.5" style="28" customWidth="1"/>
    <col min="34" max="34" width="5.625" style="28" customWidth="1"/>
    <col min="35" max="35" width="2" style="28" customWidth="1"/>
    <col min="36" max="36" width="1.5" style="28" customWidth="1"/>
    <col min="37" max="37" width="5.625" style="28" customWidth="1"/>
    <col min="38" max="38" width="2" style="28" customWidth="1"/>
    <col min="39" max="39" width="1.5" style="28" customWidth="1"/>
    <col min="40" max="40" width="5.625" style="28" customWidth="1"/>
    <col min="41" max="41" width="2" style="28" customWidth="1"/>
    <col min="42" max="42" width="2.875" style="28" customWidth="1"/>
    <col min="43" max="43" width="6.5" style="28" customWidth="1"/>
    <col min="44" max="45" width="1.5" style="28" customWidth="1"/>
    <col min="46" max="46" width="5.625" style="28" customWidth="1"/>
    <col min="47" max="47" width="2" style="28" customWidth="1"/>
    <col min="48" max="48" width="1.5" style="28" customWidth="1"/>
    <col min="49" max="49" width="7.5" style="28" bestFit="1" customWidth="1"/>
    <col min="50" max="50" width="2" style="28" customWidth="1"/>
    <col min="51" max="51" width="1.5" style="28" customWidth="1"/>
    <col min="52" max="52" width="5.625" style="28" customWidth="1"/>
    <col min="53" max="53" width="2" style="28" customWidth="1"/>
    <col min="54" max="54" width="6.75" style="28" customWidth="1"/>
    <col min="55" max="16384" width="9" style="28"/>
  </cols>
  <sheetData>
    <row r="1" spans="2:54" x14ac:dyDescent="0.15"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2:54" ht="14.25" x14ac:dyDescent="0.15">
      <c r="Q2" s="70" t="s">
        <v>6</v>
      </c>
      <c r="R2" s="70"/>
      <c r="S2" s="70"/>
      <c r="T2" s="70"/>
      <c r="U2" s="70"/>
      <c r="V2" s="70"/>
      <c r="W2" s="70"/>
      <c r="X2" s="70"/>
      <c r="Y2" s="70"/>
      <c r="Z2" s="70"/>
      <c r="AA2" s="70"/>
      <c r="AE2" s="54" t="s">
        <v>4</v>
      </c>
      <c r="AF2" s="54"/>
      <c r="AG2" s="54"/>
      <c r="AH2" s="54"/>
      <c r="AI2" s="54"/>
      <c r="AJ2" s="54"/>
      <c r="AK2" s="54"/>
    </row>
    <row r="4" spans="2:54" x14ac:dyDescent="0.15">
      <c r="B4" s="69" t="s">
        <v>16</v>
      </c>
      <c r="C4" s="69"/>
      <c r="D4" s="69"/>
      <c r="E4" s="69"/>
      <c r="F4" s="6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0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64" t="s">
        <v>7</v>
      </c>
      <c r="AV4" s="64"/>
      <c r="AW4" s="64"/>
      <c r="AX4" s="64"/>
      <c r="AY4" s="64"/>
      <c r="AZ4" s="64"/>
      <c r="BA4" s="29"/>
    </row>
    <row r="5" spans="2:54" ht="9.4" customHeight="1" x14ac:dyDescent="0.15">
      <c r="B5" s="37"/>
      <c r="C5" s="1"/>
      <c r="D5" s="4"/>
      <c r="E5" s="1"/>
      <c r="F5" s="1"/>
      <c r="G5" s="1"/>
      <c r="H5" s="1"/>
      <c r="I5" s="1"/>
      <c r="J5" s="1"/>
      <c r="K5" s="1"/>
      <c r="L5" s="1"/>
      <c r="M5" s="1"/>
      <c r="N5" s="6"/>
      <c r="O5" s="6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6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38"/>
    </row>
    <row r="6" spans="2:54" ht="12.6" customHeight="1" x14ac:dyDescent="0.15">
      <c r="B6" s="38"/>
      <c r="C6" s="1"/>
      <c r="D6" s="7"/>
      <c r="E6" s="1"/>
      <c r="F6" s="65" t="s">
        <v>8</v>
      </c>
      <c r="G6" s="54"/>
      <c r="H6" s="54"/>
      <c r="I6" s="54"/>
      <c r="J6" s="54"/>
      <c r="K6" s="54"/>
      <c r="L6" s="54"/>
      <c r="M6" s="54"/>
      <c r="N6" s="54"/>
      <c r="O6" s="54"/>
      <c r="P6" s="7"/>
      <c r="Q6" s="1"/>
      <c r="R6" s="56" t="s">
        <v>9</v>
      </c>
      <c r="S6" s="56"/>
      <c r="T6" s="56"/>
      <c r="U6" s="56"/>
      <c r="V6" s="56"/>
      <c r="W6" s="56"/>
      <c r="X6" s="56"/>
      <c r="Y6" s="56"/>
      <c r="Z6" s="56"/>
      <c r="AA6" s="56"/>
      <c r="AB6" s="1"/>
      <c r="AC6" s="9"/>
      <c r="AD6" s="8"/>
      <c r="AE6" s="66" t="s">
        <v>10</v>
      </c>
      <c r="AF6" s="67"/>
      <c r="AG6" s="67"/>
      <c r="AH6" s="67"/>
      <c r="AI6" s="67"/>
      <c r="AJ6" s="67"/>
      <c r="AK6" s="67"/>
      <c r="AL6" s="67"/>
      <c r="AM6" s="67"/>
      <c r="AN6" s="67"/>
      <c r="AO6" s="7"/>
      <c r="AP6" s="1"/>
      <c r="AQ6" s="56" t="s">
        <v>11</v>
      </c>
      <c r="AR6" s="68"/>
      <c r="AS6" s="68"/>
      <c r="AT6" s="68"/>
      <c r="AU6" s="68"/>
      <c r="AV6" s="68"/>
      <c r="AW6" s="68"/>
      <c r="AX6" s="68"/>
      <c r="AY6" s="68"/>
      <c r="AZ6" s="68"/>
      <c r="BA6" s="1"/>
      <c r="BB6" s="38"/>
    </row>
    <row r="7" spans="2:54" ht="9.4" customHeight="1" x14ac:dyDescent="0.15">
      <c r="B7" s="38"/>
      <c r="C7" s="55" t="s">
        <v>0</v>
      </c>
      <c r="D7" s="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2"/>
      <c r="Q7" s="3"/>
      <c r="R7" s="3"/>
      <c r="S7" s="3"/>
      <c r="T7" s="3"/>
      <c r="U7" s="3"/>
      <c r="V7" s="3"/>
      <c r="W7" s="3"/>
      <c r="X7" s="3"/>
      <c r="Y7" s="3"/>
      <c r="Z7" s="9"/>
      <c r="AA7" s="9"/>
      <c r="AB7" s="9"/>
      <c r="AC7" s="3"/>
      <c r="AD7" s="13"/>
      <c r="AE7" s="3"/>
      <c r="AF7" s="3"/>
      <c r="AG7" s="3"/>
      <c r="AH7" s="3"/>
      <c r="AI7" s="3"/>
      <c r="AJ7" s="3"/>
      <c r="AK7" s="3"/>
      <c r="AL7" s="3"/>
      <c r="AM7" s="3"/>
      <c r="AN7" s="3"/>
      <c r="AO7" s="12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8"/>
    </row>
    <row r="8" spans="2:54" ht="9.4" customHeight="1" x14ac:dyDescent="0.15">
      <c r="B8" s="38"/>
      <c r="C8" s="55"/>
      <c r="D8" s="7"/>
      <c r="E8" s="5"/>
      <c r="F8" s="6"/>
      <c r="G8" s="4"/>
      <c r="H8" s="1"/>
      <c r="I8" s="1"/>
      <c r="J8" s="4"/>
      <c r="K8" s="1"/>
      <c r="L8" s="1"/>
      <c r="M8" s="4"/>
      <c r="N8" s="9"/>
      <c r="O8" s="9"/>
      <c r="P8" s="7"/>
      <c r="Q8" s="5"/>
      <c r="R8" s="6"/>
      <c r="S8" s="4"/>
      <c r="T8" s="1"/>
      <c r="U8" s="1"/>
      <c r="V8" s="4"/>
      <c r="W8" s="1"/>
      <c r="X8" s="1"/>
      <c r="Y8" s="4"/>
      <c r="Z8" s="5"/>
      <c r="AA8" s="6"/>
      <c r="AB8" s="6"/>
      <c r="AC8" s="6"/>
      <c r="AD8" s="5"/>
      <c r="AE8" s="6"/>
      <c r="AF8" s="4"/>
      <c r="AG8" s="9"/>
      <c r="AH8" s="9"/>
      <c r="AI8" s="4"/>
      <c r="AJ8" s="9"/>
      <c r="AK8" s="9"/>
      <c r="AL8" s="4"/>
      <c r="AM8" s="9"/>
      <c r="AN8" s="9"/>
      <c r="AO8" s="7"/>
      <c r="AP8" s="16"/>
      <c r="AQ8" s="17"/>
      <c r="AR8" s="18"/>
      <c r="AS8" s="1"/>
      <c r="AT8" s="1"/>
      <c r="AU8" s="4"/>
      <c r="AV8" s="1"/>
      <c r="AW8" s="1"/>
      <c r="AX8" s="4"/>
      <c r="AY8" s="1"/>
      <c r="AZ8" s="1"/>
      <c r="BA8" s="1"/>
      <c r="BB8" s="38"/>
    </row>
    <row r="9" spans="2:54" ht="12.6" customHeight="1" x14ac:dyDescent="0.15">
      <c r="B9" s="38"/>
      <c r="C9" s="1"/>
      <c r="D9" s="7"/>
      <c r="E9" s="57" t="s">
        <v>1</v>
      </c>
      <c r="F9" s="58"/>
      <c r="G9" s="59"/>
      <c r="H9" s="1"/>
      <c r="I9" s="2" t="s">
        <v>2</v>
      </c>
      <c r="J9" s="11"/>
      <c r="K9" s="1"/>
      <c r="L9" s="2" t="s">
        <v>3</v>
      </c>
      <c r="M9" s="7"/>
      <c r="N9" s="60" t="s">
        <v>5</v>
      </c>
      <c r="O9" s="60"/>
      <c r="P9" s="61"/>
      <c r="Q9" s="57" t="s">
        <v>1</v>
      </c>
      <c r="R9" s="58"/>
      <c r="S9" s="59"/>
      <c r="T9" s="1"/>
      <c r="U9" s="2" t="s">
        <v>2</v>
      </c>
      <c r="V9" s="7"/>
      <c r="W9" s="1"/>
      <c r="X9" s="2" t="s">
        <v>3</v>
      </c>
      <c r="Y9" s="7"/>
      <c r="Z9" s="62" t="s">
        <v>5</v>
      </c>
      <c r="AA9" s="63"/>
      <c r="AB9" s="63"/>
      <c r="AC9" s="63"/>
      <c r="AD9" s="57" t="s">
        <v>1</v>
      </c>
      <c r="AE9" s="58"/>
      <c r="AF9" s="59"/>
      <c r="AG9" s="9"/>
      <c r="AH9" s="10" t="s">
        <v>2</v>
      </c>
      <c r="AI9" s="11"/>
      <c r="AJ9" s="9"/>
      <c r="AK9" s="10" t="s">
        <v>3</v>
      </c>
      <c r="AL9" s="7"/>
      <c r="AM9" s="60" t="s">
        <v>5</v>
      </c>
      <c r="AN9" s="60"/>
      <c r="AO9" s="61"/>
      <c r="AP9" s="57" t="s">
        <v>1</v>
      </c>
      <c r="AQ9" s="58"/>
      <c r="AR9" s="59"/>
      <c r="AS9" s="1"/>
      <c r="AT9" s="2" t="s">
        <v>2</v>
      </c>
      <c r="AU9" s="7"/>
      <c r="AV9" s="1"/>
      <c r="AW9" s="2" t="s">
        <v>3</v>
      </c>
      <c r="AX9" s="7"/>
      <c r="AY9" s="56" t="s">
        <v>5</v>
      </c>
      <c r="AZ9" s="56"/>
      <c r="BA9" s="56"/>
      <c r="BB9" s="38"/>
    </row>
    <row r="10" spans="2:54" ht="9.4" customHeight="1" x14ac:dyDescent="0.15">
      <c r="B10" s="31"/>
      <c r="C10" s="3"/>
      <c r="D10" s="12"/>
      <c r="E10" s="19"/>
      <c r="F10" s="20"/>
      <c r="G10" s="21"/>
      <c r="H10" s="3"/>
      <c r="I10" s="3"/>
      <c r="J10" s="12"/>
      <c r="K10" s="3"/>
      <c r="L10" s="3"/>
      <c r="M10" s="12"/>
      <c r="N10" s="3"/>
      <c r="O10" s="3"/>
      <c r="P10" s="12"/>
      <c r="Q10" s="19"/>
      <c r="R10" s="20"/>
      <c r="S10" s="21"/>
      <c r="T10" s="3"/>
      <c r="U10" s="3"/>
      <c r="V10" s="12"/>
      <c r="W10" s="3"/>
      <c r="X10" s="3"/>
      <c r="Y10" s="12"/>
      <c r="Z10" s="13"/>
      <c r="AA10" s="3"/>
      <c r="AB10" s="3"/>
      <c r="AC10" s="3"/>
      <c r="AD10" s="19"/>
      <c r="AE10" s="20"/>
      <c r="AF10" s="21"/>
      <c r="AG10" s="3"/>
      <c r="AH10" s="3"/>
      <c r="AI10" s="12"/>
      <c r="AJ10" s="3"/>
      <c r="AK10" s="3"/>
      <c r="AL10" s="12"/>
      <c r="AM10" s="3"/>
      <c r="AN10" s="3"/>
      <c r="AO10" s="12"/>
      <c r="AP10" s="19"/>
      <c r="AQ10" s="20"/>
      <c r="AR10" s="21"/>
      <c r="AS10" s="3"/>
      <c r="AT10" s="3"/>
      <c r="AU10" s="12"/>
      <c r="AV10" s="3"/>
      <c r="AW10" s="3"/>
      <c r="AX10" s="12"/>
      <c r="AY10" s="3"/>
      <c r="AZ10" s="3"/>
      <c r="BA10" s="3"/>
      <c r="BB10" s="38"/>
    </row>
    <row r="11" spans="2:54" ht="15.75" customHeight="1" x14ac:dyDescent="0.15">
      <c r="B11" s="38"/>
      <c r="C11" s="32"/>
      <c r="D11" s="33"/>
      <c r="E11" s="15"/>
      <c r="F11" s="15"/>
      <c r="G11" s="15"/>
      <c r="P11" s="33"/>
      <c r="Q11" s="15"/>
      <c r="R11" s="15"/>
      <c r="S11" s="15"/>
      <c r="AD11" s="34"/>
      <c r="AE11" s="35"/>
      <c r="AF11" s="35"/>
      <c r="AG11" s="30"/>
      <c r="AH11" s="30"/>
      <c r="AI11" s="30"/>
      <c r="AJ11" s="30"/>
      <c r="AK11" s="30"/>
      <c r="AL11" s="30"/>
      <c r="AM11" s="30"/>
      <c r="AN11" s="36"/>
      <c r="AO11" s="33"/>
      <c r="AP11" s="15"/>
      <c r="AQ11" s="15"/>
      <c r="AR11" s="15"/>
      <c r="BB11" s="38"/>
    </row>
    <row r="12" spans="2:54" ht="15.75" customHeight="1" x14ac:dyDescent="0.15">
      <c r="B12" s="38"/>
      <c r="C12" s="39" t="s">
        <v>15</v>
      </c>
      <c r="D12" s="7"/>
      <c r="E12" s="44">
        <f>SUM(H12:M12)</f>
        <v>86169</v>
      </c>
      <c r="F12" s="45"/>
      <c r="G12" s="41"/>
      <c r="H12" s="47">
        <f>SUM(U12+AG12+AT12)</f>
        <v>43626</v>
      </c>
      <c r="I12" s="47"/>
      <c r="J12" s="42"/>
      <c r="K12" s="47">
        <f>SUM(X12+AJ12+AW12)</f>
        <v>42543</v>
      </c>
      <c r="L12" s="47"/>
      <c r="M12" s="22"/>
      <c r="N12" s="22"/>
      <c r="O12" s="26">
        <f>Z12+AN12+AZ12</f>
        <v>99.999999999999986</v>
      </c>
      <c r="P12" s="23"/>
      <c r="Q12" s="44">
        <f>SUM(T12:Y12)</f>
        <v>13407</v>
      </c>
      <c r="R12" s="45"/>
      <c r="S12" s="41"/>
      <c r="T12" s="22"/>
      <c r="U12" s="40">
        <v>6897</v>
      </c>
      <c r="V12" s="22"/>
      <c r="W12" s="22"/>
      <c r="X12" s="40">
        <v>6510</v>
      </c>
      <c r="Y12" s="22"/>
      <c r="Z12" s="46">
        <f>ROUND(Q12/E12*100,1)</f>
        <v>15.6</v>
      </c>
      <c r="AA12" s="46"/>
      <c r="AB12" s="46"/>
      <c r="AC12" s="46"/>
      <c r="AD12" s="44">
        <f>SUM(AG12:AL12)</f>
        <v>56541</v>
      </c>
      <c r="AE12" s="45"/>
      <c r="AF12" s="24"/>
      <c r="AG12" s="47">
        <v>29307</v>
      </c>
      <c r="AH12" s="47"/>
      <c r="AI12" s="40"/>
      <c r="AJ12" s="47">
        <v>27234</v>
      </c>
      <c r="AK12" s="47"/>
      <c r="AL12" s="22"/>
      <c r="AM12" s="22"/>
      <c r="AN12" s="27">
        <f>ROUND(AD12/E12*100,1)</f>
        <v>65.599999999999994</v>
      </c>
      <c r="AO12" s="23"/>
      <c r="AP12" s="44">
        <f>SUM(AS12:AX12)</f>
        <v>16221</v>
      </c>
      <c r="AQ12" s="45"/>
      <c r="AR12" s="24"/>
      <c r="AS12" s="22"/>
      <c r="AT12" s="40">
        <v>7422</v>
      </c>
      <c r="AU12" s="22"/>
      <c r="AV12" s="22"/>
      <c r="AW12" s="42">
        <v>8799</v>
      </c>
      <c r="AX12" s="22"/>
      <c r="AY12" s="22"/>
      <c r="AZ12" s="26">
        <f>ROUND(AP12/E12*100,1)</f>
        <v>18.8</v>
      </c>
      <c r="BA12" s="14"/>
      <c r="BB12" s="38"/>
    </row>
    <row r="13" spans="2:54" ht="15.75" customHeight="1" x14ac:dyDescent="0.15">
      <c r="B13" s="38"/>
      <c r="C13" s="39" t="s">
        <v>17</v>
      </c>
      <c r="D13" s="7"/>
      <c r="E13" s="44">
        <f>SUM(H13:M13)</f>
        <v>86594</v>
      </c>
      <c r="F13" s="45"/>
      <c r="G13" s="41"/>
      <c r="H13" s="47">
        <f>SUM(U13+AG13+AT13)</f>
        <v>43768</v>
      </c>
      <c r="I13" s="47"/>
      <c r="J13" s="42"/>
      <c r="K13" s="47">
        <f>SUM(X13+AJ13+AW13)</f>
        <v>42826</v>
      </c>
      <c r="L13" s="47"/>
      <c r="M13" s="22"/>
      <c r="N13" s="22"/>
      <c r="O13" s="26">
        <f>Z13+AN13+AZ13</f>
        <v>100</v>
      </c>
      <c r="P13" s="23"/>
      <c r="Q13" s="44">
        <f>SUM(T13:Y13)</f>
        <v>13270</v>
      </c>
      <c r="R13" s="45"/>
      <c r="S13" s="41"/>
      <c r="T13" s="22"/>
      <c r="U13" s="40">
        <v>6782</v>
      </c>
      <c r="V13" s="22"/>
      <c r="W13" s="22"/>
      <c r="X13" s="40">
        <v>6488</v>
      </c>
      <c r="Y13" s="22"/>
      <c r="Z13" s="46">
        <f t="shared" ref="Z13:Z18" si="0">ROUND(Q13/E13*100,1)</f>
        <v>15.3</v>
      </c>
      <c r="AA13" s="46"/>
      <c r="AB13" s="46"/>
      <c r="AC13" s="46"/>
      <c r="AD13" s="44">
        <f>SUM(AG13:AL13)</f>
        <v>56285</v>
      </c>
      <c r="AE13" s="45"/>
      <c r="AF13" s="24"/>
      <c r="AG13" s="47">
        <v>29182</v>
      </c>
      <c r="AH13" s="47"/>
      <c r="AI13" s="40"/>
      <c r="AJ13" s="47">
        <v>27103</v>
      </c>
      <c r="AK13" s="47"/>
      <c r="AL13" s="22"/>
      <c r="AM13" s="22"/>
      <c r="AN13" s="27">
        <f t="shared" ref="AN13:AN20" si="1">ROUND(AD13/E13*100,1)</f>
        <v>65</v>
      </c>
      <c r="AO13" s="23"/>
      <c r="AP13" s="44">
        <f>SUM(AS13:AX13)</f>
        <v>17039</v>
      </c>
      <c r="AQ13" s="45"/>
      <c r="AR13" s="24"/>
      <c r="AS13" s="22"/>
      <c r="AT13" s="40">
        <v>7804</v>
      </c>
      <c r="AU13" s="22"/>
      <c r="AV13" s="22"/>
      <c r="AW13" s="42">
        <v>9235</v>
      </c>
      <c r="AX13" s="22"/>
      <c r="AY13" s="22"/>
      <c r="AZ13" s="26">
        <f t="shared" ref="AZ13:AZ18" si="2">ROUND(AP13/E13*100,1)</f>
        <v>19.7</v>
      </c>
      <c r="BA13" s="14"/>
      <c r="BB13" s="38"/>
    </row>
    <row r="14" spans="2:54" ht="15.75" customHeight="1" x14ac:dyDescent="0.15">
      <c r="B14" s="38"/>
      <c r="C14" s="39" t="s">
        <v>13</v>
      </c>
      <c r="D14" s="7"/>
      <c r="E14" s="44">
        <f>SUM(H14:M14)</f>
        <v>87461</v>
      </c>
      <c r="F14" s="45"/>
      <c r="G14" s="41"/>
      <c r="H14" s="47">
        <f>SUM(U14+AG14+AT14)</f>
        <v>44113</v>
      </c>
      <c r="I14" s="47"/>
      <c r="J14" s="42"/>
      <c r="K14" s="47">
        <f>SUM(X14+AJ14+AW14)</f>
        <v>43348</v>
      </c>
      <c r="L14" s="47"/>
      <c r="M14" s="22"/>
      <c r="N14" s="22"/>
      <c r="O14" s="26">
        <f>Z14+AN14+AZ14</f>
        <v>100</v>
      </c>
      <c r="P14" s="23"/>
      <c r="Q14" s="44">
        <f>SUM(T14:Y14)</f>
        <v>13284</v>
      </c>
      <c r="R14" s="45"/>
      <c r="S14" s="41"/>
      <c r="T14" s="22"/>
      <c r="U14" s="40">
        <v>6805</v>
      </c>
      <c r="V14" s="22"/>
      <c r="W14" s="22"/>
      <c r="X14" s="40">
        <v>6479</v>
      </c>
      <c r="Y14" s="22"/>
      <c r="Z14" s="46">
        <f t="shared" si="0"/>
        <v>15.2</v>
      </c>
      <c r="AA14" s="46"/>
      <c r="AB14" s="46"/>
      <c r="AC14" s="46"/>
      <c r="AD14" s="44">
        <f>SUM(AG14:AL14)</f>
        <v>56451</v>
      </c>
      <c r="AE14" s="45"/>
      <c r="AF14" s="24"/>
      <c r="AG14" s="47">
        <v>29212</v>
      </c>
      <c r="AH14" s="47"/>
      <c r="AI14" s="40"/>
      <c r="AJ14" s="47">
        <v>27239</v>
      </c>
      <c r="AK14" s="47"/>
      <c r="AL14" s="22"/>
      <c r="AM14" s="22"/>
      <c r="AN14" s="27">
        <f t="shared" si="1"/>
        <v>64.5</v>
      </c>
      <c r="AO14" s="23"/>
      <c r="AP14" s="44">
        <f>SUM(AS14:AX14)</f>
        <v>17726</v>
      </c>
      <c r="AQ14" s="45"/>
      <c r="AR14" s="24"/>
      <c r="AS14" s="22"/>
      <c r="AT14" s="40">
        <v>8096</v>
      </c>
      <c r="AU14" s="22"/>
      <c r="AV14" s="22"/>
      <c r="AW14" s="42">
        <v>9630</v>
      </c>
      <c r="AX14" s="22"/>
      <c r="AY14" s="22"/>
      <c r="AZ14" s="26">
        <f t="shared" si="2"/>
        <v>20.3</v>
      </c>
      <c r="BA14" s="14"/>
      <c r="BB14" s="38"/>
    </row>
    <row r="15" spans="2:54" ht="15.75" customHeight="1" x14ac:dyDescent="0.15">
      <c r="B15" s="38"/>
      <c r="C15" s="39" t="s">
        <v>14</v>
      </c>
      <c r="D15" s="7"/>
      <c r="E15" s="48">
        <f>SUM(H15,K15)</f>
        <v>89089</v>
      </c>
      <c r="F15" s="49"/>
      <c r="G15" s="41"/>
      <c r="H15" s="50">
        <f>SUM(U15,AG15,AT15)</f>
        <v>44921</v>
      </c>
      <c r="I15" s="50"/>
      <c r="J15" s="42"/>
      <c r="K15" s="50">
        <f>SUM(X15,AJ15,AW15)</f>
        <v>44168</v>
      </c>
      <c r="L15" s="50"/>
      <c r="M15" s="22"/>
      <c r="N15" s="22"/>
      <c r="O15" s="26">
        <f>SUM(Z15,AN15,AZ15)</f>
        <v>100</v>
      </c>
      <c r="P15" s="23"/>
      <c r="Q15" s="48">
        <f>SUM(U15,X15)</f>
        <v>13499</v>
      </c>
      <c r="R15" s="49"/>
      <c r="S15" s="41"/>
      <c r="T15" s="22"/>
      <c r="U15" s="40">
        <v>6929</v>
      </c>
      <c r="V15" s="22"/>
      <c r="W15" s="22"/>
      <c r="X15" s="40">
        <v>6570</v>
      </c>
      <c r="Y15" s="22"/>
      <c r="Z15" s="46">
        <f t="shared" si="0"/>
        <v>15.2</v>
      </c>
      <c r="AA15" s="46"/>
      <c r="AB15" s="46"/>
      <c r="AC15" s="46"/>
      <c r="AD15" s="48">
        <f>SUM(AG15,AJ15)</f>
        <v>57283</v>
      </c>
      <c r="AE15" s="49"/>
      <c r="AF15" s="24"/>
      <c r="AG15" s="50">
        <v>29631</v>
      </c>
      <c r="AH15" s="50"/>
      <c r="AI15" s="40"/>
      <c r="AJ15" s="50">
        <v>27652</v>
      </c>
      <c r="AK15" s="50"/>
      <c r="AL15" s="22"/>
      <c r="AM15" s="22"/>
      <c r="AN15" s="27">
        <f t="shared" si="1"/>
        <v>64.3</v>
      </c>
      <c r="AO15" s="23"/>
      <c r="AP15" s="48">
        <f>SUM(AT15,AW15)</f>
        <v>18307</v>
      </c>
      <c r="AQ15" s="49"/>
      <c r="AR15" s="24"/>
      <c r="AS15" s="22"/>
      <c r="AT15" s="40">
        <v>8361</v>
      </c>
      <c r="AU15" s="22"/>
      <c r="AV15" s="22"/>
      <c r="AW15" s="42">
        <v>9946</v>
      </c>
      <c r="AX15" s="22"/>
      <c r="AY15" s="22"/>
      <c r="AZ15" s="26">
        <f t="shared" si="2"/>
        <v>20.5</v>
      </c>
      <c r="BA15" s="14"/>
      <c r="BB15" s="38"/>
    </row>
    <row r="16" spans="2:54" ht="15.75" customHeight="1" x14ac:dyDescent="0.15">
      <c r="B16" s="38"/>
      <c r="C16" s="39" t="s">
        <v>18</v>
      </c>
      <c r="D16" s="7"/>
      <c r="E16" s="44">
        <v>89915</v>
      </c>
      <c r="F16" s="45"/>
      <c r="G16" s="41"/>
      <c r="H16" s="43">
        <v>45326</v>
      </c>
      <c r="I16" s="43"/>
      <c r="J16" s="42"/>
      <c r="K16" s="43">
        <v>44589</v>
      </c>
      <c r="L16" s="43"/>
      <c r="M16" s="22"/>
      <c r="N16" s="22"/>
      <c r="O16" s="26">
        <v>100</v>
      </c>
      <c r="P16" s="23"/>
      <c r="Q16" s="44">
        <v>13498</v>
      </c>
      <c r="R16" s="45"/>
      <c r="S16" s="41"/>
      <c r="T16" s="22"/>
      <c r="U16" s="40">
        <v>6944</v>
      </c>
      <c r="V16" s="22"/>
      <c r="W16" s="22"/>
      <c r="X16" s="40">
        <v>6554</v>
      </c>
      <c r="Y16" s="22"/>
      <c r="Z16" s="46">
        <f t="shared" si="0"/>
        <v>15</v>
      </c>
      <c r="AA16" s="46"/>
      <c r="AB16" s="46"/>
      <c r="AC16" s="46"/>
      <c r="AD16" s="44">
        <v>57560</v>
      </c>
      <c r="AE16" s="45"/>
      <c r="AF16" s="24"/>
      <c r="AG16" s="43">
        <v>29790</v>
      </c>
      <c r="AH16" s="43"/>
      <c r="AI16" s="40"/>
      <c r="AJ16" s="43">
        <v>27770</v>
      </c>
      <c r="AK16" s="43"/>
      <c r="AL16" s="22"/>
      <c r="AM16" s="22"/>
      <c r="AN16" s="27">
        <f t="shared" si="1"/>
        <v>64</v>
      </c>
      <c r="AO16" s="23"/>
      <c r="AP16" s="44">
        <v>18857</v>
      </c>
      <c r="AQ16" s="45"/>
      <c r="AR16" s="24"/>
      <c r="AS16" s="22"/>
      <c r="AT16" s="40">
        <v>8592</v>
      </c>
      <c r="AU16" s="22"/>
      <c r="AV16" s="22"/>
      <c r="AW16" s="42">
        <v>10265</v>
      </c>
      <c r="AX16" s="22"/>
      <c r="AY16" s="22"/>
      <c r="AZ16" s="26">
        <f t="shared" si="2"/>
        <v>21</v>
      </c>
      <c r="BA16" s="14"/>
      <c r="BB16" s="38"/>
    </row>
    <row r="17" spans="2:54" ht="15.75" customHeight="1" x14ac:dyDescent="0.15">
      <c r="B17" s="38"/>
      <c r="C17" s="39" t="s">
        <v>19</v>
      </c>
      <c r="D17" s="7"/>
      <c r="E17" s="44">
        <v>90585</v>
      </c>
      <c r="F17" s="45"/>
      <c r="G17" s="41"/>
      <c r="H17" s="43">
        <v>45589</v>
      </c>
      <c r="I17" s="43"/>
      <c r="J17" s="42"/>
      <c r="K17" s="43">
        <v>44996</v>
      </c>
      <c r="L17" s="43"/>
      <c r="M17" s="22"/>
      <c r="N17" s="22"/>
      <c r="O17" s="26">
        <v>100</v>
      </c>
      <c r="P17" s="23"/>
      <c r="Q17" s="44">
        <v>13403</v>
      </c>
      <c r="R17" s="45"/>
      <c r="S17" s="41"/>
      <c r="T17" s="22"/>
      <c r="U17" s="40">
        <v>6888</v>
      </c>
      <c r="V17" s="22"/>
      <c r="W17" s="22"/>
      <c r="X17" s="40">
        <v>6515</v>
      </c>
      <c r="Y17" s="22"/>
      <c r="Z17" s="46">
        <f t="shared" si="0"/>
        <v>14.8</v>
      </c>
      <c r="AA17" s="46"/>
      <c r="AB17" s="46"/>
      <c r="AC17" s="46"/>
      <c r="AD17" s="44">
        <v>58031</v>
      </c>
      <c r="AE17" s="45"/>
      <c r="AF17" s="24"/>
      <c r="AG17" s="43">
        <v>30003</v>
      </c>
      <c r="AH17" s="43"/>
      <c r="AI17" s="40"/>
      <c r="AJ17" s="43">
        <v>28028</v>
      </c>
      <c r="AK17" s="43"/>
      <c r="AL17" s="22"/>
      <c r="AM17" s="22"/>
      <c r="AN17" s="27">
        <f t="shared" si="1"/>
        <v>64.099999999999994</v>
      </c>
      <c r="AO17" s="23"/>
      <c r="AP17" s="44">
        <v>19151</v>
      </c>
      <c r="AQ17" s="45"/>
      <c r="AR17" s="24"/>
      <c r="AS17" s="22"/>
      <c r="AT17" s="40">
        <v>8698</v>
      </c>
      <c r="AU17" s="22"/>
      <c r="AV17" s="22"/>
      <c r="AW17" s="42">
        <v>10453</v>
      </c>
      <c r="AX17" s="22"/>
      <c r="AY17" s="22"/>
      <c r="AZ17" s="26">
        <f t="shared" si="2"/>
        <v>21.1</v>
      </c>
      <c r="BA17" s="14"/>
      <c r="BB17" s="38"/>
    </row>
    <row r="18" spans="2:54" ht="15.75" customHeight="1" x14ac:dyDescent="0.15">
      <c r="B18" s="38"/>
      <c r="C18" s="39" t="s">
        <v>20</v>
      </c>
      <c r="D18" s="7"/>
      <c r="E18" s="44">
        <v>91540</v>
      </c>
      <c r="F18" s="45"/>
      <c r="G18" s="41"/>
      <c r="H18" s="43">
        <v>46049</v>
      </c>
      <c r="I18" s="43"/>
      <c r="J18" s="42"/>
      <c r="K18" s="43">
        <v>45491</v>
      </c>
      <c r="L18" s="43"/>
      <c r="M18" s="22"/>
      <c r="N18" s="22"/>
      <c r="O18" s="26">
        <v>100</v>
      </c>
      <c r="P18" s="23"/>
      <c r="Q18" s="44">
        <v>13384</v>
      </c>
      <c r="R18" s="45"/>
      <c r="S18" s="41"/>
      <c r="T18" s="22"/>
      <c r="U18" s="40">
        <v>6887</v>
      </c>
      <c r="V18" s="22"/>
      <c r="W18" s="22"/>
      <c r="X18" s="40">
        <v>6497</v>
      </c>
      <c r="Y18" s="22"/>
      <c r="Z18" s="46">
        <f t="shared" si="0"/>
        <v>14.6</v>
      </c>
      <c r="AA18" s="46"/>
      <c r="AB18" s="46"/>
      <c r="AC18" s="46"/>
      <c r="AD18" s="44">
        <v>58683</v>
      </c>
      <c r="AE18" s="45"/>
      <c r="AF18" s="24"/>
      <c r="AG18" s="43">
        <v>30285</v>
      </c>
      <c r="AH18" s="43"/>
      <c r="AI18" s="40"/>
      <c r="AJ18" s="43">
        <v>28398</v>
      </c>
      <c r="AK18" s="43"/>
      <c r="AL18" s="22"/>
      <c r="AM18" s="22"/>
      <c r="AN18" s="27">
        <f t="shared" si="1"/>
        <v>64.099999999999994</v>
      </c>
      <c r="AO18" s="23"/>
      <c r="AP18" s="44">
        <v>19473</v>
      </c>
      <c r="AQ18" s="45"/>
      <c r="AR18" s="24"/>
      <c r="AS18" s="22"/>
      <c r="AT18" s="40">
        <v>8877</v>
      </c>
      <c r="AU18" s="22"/>
      <c r="AV18" s="22"/>
      <c r="AW18" s="42">
        <v>10596</v>
      </c>
      <c r="AX18" s="22"/>
      <c r="AY18" s="22"/>
      <c r="AZ18" s="26">
        <f t="shared" si="2"/>
        <v>21.3</v>
      </c>
      <c r="BA18" s="14"/>
      <c r="BB18" s="38"/>
    </row>
    <row r="19" spans="2:54" ht="15.75" customHeight="1" x14ac:dyDescent="0.15">
      <c r="B19" s="38"/>
      <c r="C19" s="39" t="s">
        <v>21</v>
      </c>
      <c r="D19" s="7"/>
      <c r="E19" s="44">
        <v>92262</v>
      </c>
      <c r="F19" s="45"/>
      <c r="G19" s="41"/>
      <c r="H19" s="43">
        <v>46364</v>
      </c>
      <c r="I19" s="43"/>
      <c r="J19" s="42"/>
      <c r="K19" s="43">
        <v>45898</v>
      </c>
      <c r="L19" s="43"/>
      <c r="M19" s="22"/>
      <c r="N19" s="22"/>
      <c r="O19" s="26">
        <v>100</v>
      </c>
      <c r="P19" s="23"/>
      <c r="Q19" s="44">
        <v>13334</v>
      </c>
      <c r="R19" s="45"/>
      <c r="S19" s="41"/>
      <c r="T19" s="22"/>
      <c r="U19" s="40">
        <v>6908</v>
      </c>
      <c r="V19" s="22"/>
      <c r="W19" s="22"/>
      <c r="X19" s="40">
        <v>6426</v>
      </c>
      <c r="Y19" s="22"/>
      <c r="Z19" s="46">
        <f t="shared" ref="Z19" si="3">ROUND(Q19/E19*100,1)</f>
        <v>14.5</v>
      </c>
      <c r="AA19" s="46"/>
      <c r="AB19" s="46"/>
      <c r="AC19" s="46"/>
      <c r="AD19" s="44">
        <v>59069</v>
      </c>
      <c r="AE19" s="45"/>
      <c r="AF19" s="24"/>
      <c r="AG19" s="43">
        <v>30425</v>
      </c>
      <c r="AH19" s="43"/>
      <c r="AI19" s="40"/>
      <c r="AJ19" s="43">
        <v>28644</v>
      </c>
      <c r="AK19" s="43"/>
      <c r="AL19" s="22"/>
      <c r="AM19" s="22"/>
      <c r="AN19" s="27">
        <f t="shared" ref="AN19" si="4">ROUND(AD19/E19*100,1)</f>
        <v>64</v>
      </c>
      <c r="AO19" s="23"/>
      <c r="AP19" s="44">
        <v>19859</v>
      </c>
      <c r="AQ19" s="45"/>
      <c r="AR19" s="24"/>
      <c r="AS19" s="22"/>
      <c r="AT19" s="40">
        <v>9031</v>
      </c>
      <c r="AU19" s="22"/>
      <c r="AV19" s="22"/>
      <c r="AW19" s="42">
        <v>10828</v>
      </c>
      <c r="AX19" s="22"/>
      <c r="AY19" s="22"/>
      <c r="AZ19" s="26">
        <f>ROUND(AP19/E19*100,1)</f>
        <v>21.5</v>
      </c>
      <c r="BA19" s="14"/>
      <c r="BB19" s="38"/>
    </row>
    <row r="20" spans="2:54" ht="15.75" customHeight="1" x14ac:dyDescent="0.15">
      <c r="B20" s="38"/>
      <c r="C20" s="39" t="s">
        <v>22</v>
      </c>
      <c r="D20" s="7"/>
      <c r="E20" s="44">
        <f>H20+K20</f>
        <v>93007</v>
      </c>
      <c r="F20" s="45"/>
      <c r="G20" s="41"/>
      <c r="H20" s="43">
        <v>46672</v>
      </c>
      <c r="I20" s="43"/>
      <c r="J20" s="42"/>
      <c r="K20" s="43">
        <v>46335</v>
      </c>
      <c r="L20" s="43"/>
      <c r="M20" s="22"/>
      <c r="N20" s="22"/>
      <c r="O20" s="26">
        <v>100</v>
      </c>
      <c r="P20" s="23"/>
      <c r="Q20" s="44">
        <f>U20+X20</f>
        <v>13213</v>
      </c>
      <c r="R20" s="45"/>
      <c r="S20" s="41"/>
      <c r="T20" s="22"/>
      <c r="U20" s="40">
        <v>6822</v>
      </c>
      <c r="V20" s="22"/>
      <c r="W20" s="22"/>
      <c r="X20" s="40">
        <v>6391</v>
      </c>
      <c r="Y20" s="22"/>
      <c r="Z20" s="46">
        <f>ROUND(Q20/E20*100,1)</f>
        <v>14.2</v>
      </c>
      <c r="AA20" s="46"/>
      <c r="AB20" s="46"/>
      <c r="AC20" s="46"/>
      <c r="AD20" s="44">
        <f>AG20+AJ20</f>
        <v>59641</v>
      </c>
      <c r="AE20" s="45"/>
      <c r="AF20" s="24"/>
      <c r="AG20" s="43">
        <v>30687</v>
      </c>
      <c r="AH20" s="43"/>
      <c r="AI20" s="40"/>
      <c r="AJ20" s="43">
        <v>28954</v>
      </c>
      <c r="AK20" s="43"/>
      <c r="AL20" s="22"/>
      <c r="AM20" s="22"/>
      <c r="AN20" s="27">
        <f t="shared" si="1"/>
        <v>64.099999999999994</v>
      </c>
      <c r="AO20" s="23"/>
      <c r="AP20" s="44">
        <f>AT20+AW20</f>
        <v>20153</v>
      </c>
      <c r="AQ20" s="45"/>
      <c r="AR20" s="24"/>
      <c r="AS20" s="22"/>
      <c r="AT20" s="40">
        <v>9163</v>
      </c>
      <c r="AU20" s="22"/>
      <c r="AV20" s="22"/>
      <c r="AW20" s="42">
        <v>10990</v>
      </c>
      <c r="AX20" s="22"/>
      <c r="AY20" s="22"/>
      <c r="AZ20" s="26">
        <f>ROUND(AP20/E20*100,1)</f>
        <v>21.7</v>
      </c>
      <c r="BA20" s="14"/>
      <c r="BB20" s="38"/>
    </row>
    <row r="21" spans="2:54" ht="15.75" customHeight="1" x14ac:dyDescent="0.15">
      <c r="B21" s="38"/>
      <c r="C21" s="39" t="s">
        <v>23</v>
      </c>
      <c r="D21" s="7"/>
      <c r="E21" s="44">
        <f>H21+K21</f>
        <v>93421</v>
      </c>
      <c r="F21" s="45"/>
      <c r="G21" s="41"/>
      <c r="H21" s="43">
        <v>46760</v>
      </c>
      <c r="I21" s="43"/>
      <c r="J21" s="42"/>
      <c r="K21" s="43">
        <v>46661</v>
      </c>
      <c r="L21" s="43"/>
      <c r="M21" s="22"/>
      <c r="N21" s="22"/>
      <c r="O21" s="26">
        <v>100</v>
      </c>
      <c r="P21" s="23"/>
      <c r="Q21" s="44">
        <f>U21+X21</f>
        <v>13117</v>
      </c>
      <c r="R21" s="45"/>
      <c r="S21" s="41"/>
      <c r="T21" s="22"/>
      <c r="U21" s="40">
        <v>6736</v>
      </c>
      <c r="V21" s="22"/>
      <c r="W21" s="22"/>
      <c r="X21" s="40">
        <v>6381</v>
      </c>
      <c r="Y21" s="22"/>
      <c r="Z21" s="46">
        <f>ROUND(Q21/E21*100,1)</f>
        <v>14</v>
      </c>
      <c r="AA21" s="46"/>
      <c r="AB21" s="46"/>
      <c r="AC21" s="46"/>
      <c r="AD21" s="44">
        <f>AG21+AJ21</f>
        <v>59891</v>
      </c>
      <c r="AE21" s="45"/>
      <c r="AF21" s="24"/>
      <c r="AG21" s="43">
        <v>30785</v>
      </c>
      <c r="AH21" s="43"/>
      <c r="AI21" s="40"/>
      <c r="AJ21" s="43">
        <v>29106</v>
      </c>
      <c r="AK21" s="43"/>
      <c r="AL21" s="22"/>
      <c r="AM21" s="22"/>
      <c r="AN21" s="27">
        <f t="shared" ref="AN21" si="5">ROUND(AD21/E21*100,1)</f>
        <v>64.099999999999994</v>
      </c>
      <c r="AO21" s="23"/>
      <c r="AP21" s="44">
        <f>AT21+AW21</f>
        <v>20413</v>
      </c>
      <c r="AQ21" s="45"/>
      <c r="AR21" s="24"/>
      <c r="AS21" s="22"/>
      <c r="AT21" s="40">
        <v>9239</v>
      </c>
      <c r="AU21" s="22"/>
      <c r="AV21" s="22"/>
      <c r="AW21" s="42">
        <v>11174</v>
      </c>
      <c r="AX21" s="22"/>
      <c r="AY21" s="22"/>
      <c r="AZ21" s="26">
        <f>ROUND(AP21/E21*100,1)</f>
        <v>21.9</v>
      </c>
      <c r="BA21" s="14"/>
      <c r="BB21" s="38"/>
    </row>
    <row r="22" spans="2:54" ht="15.75" customHeight="1" x14ac:dyDescent="0.15">
      <c r="B22" s="31"/>
      <c r="C22" s="3"/>
      <c r="D22" s="1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13"/>
      <c r="AE22" s="3"/>
      <c r="AF22" s="3"/>
      <c r="AG22" s="25"/>
      <c r="AH22" s="25"/>
      <c r="AI22" s="3"/>
      <c r="AJ22" s="3"/>
      <c r="AK22" s="3"/>
      <c r="AL22" s="3"/>
      <c r="AM22" s="3"/>
      <c r="AN22" s="3"/>
      <c r="AO22" s="12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8"/>
    </row>
    <row r="23" spans="2:54" ht="7.5" customHeight="1" x14ac:dyDescent="0.1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4" x14ac:dyDescent="0.15">
      <c r="C24" s="51" t="s">
        <v>12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54" x14ac:dyDescent="0.15"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</sheetData>
  <mergeCells count="110">
    <mergeCell ref="AP12:AQ12"/>
    <mergeCell ref="Q2:AA2"/>
    <mergeCell ref="AP20:AQ20"/>
    <mergeCell ref="E19:F19"/>
    <mergeCell ref="H19:I19"/>
    <mergeCell ref="K19:L19"/>
    <mergeCell ref="Q19:R19"/>
    <mergeCell ref="Z19:AC19"/>
    <mergeCell ref="AD19:AE19"/>
    <mergeCell ref="AG19:AH19"/>
    <mergeCell ref="AJ19:AK19"/>
    <mergeCell ref="AP19:AQ19"/>
    <mergeCell ref="Q20:R20"/>
    <mergeCell ref="Z20:AC20"/>
    <mergeCell ref="AD20:AE20"/>
    <mergeCell ref="AG20:AH20"/>
    <mergeCell ref="AJ20:AK20"/>
    <mergeCell ref="AY9:BA9"/>
    <mergeCell ref="E9:G9"/>
    <mergeCell ref="N9:P9"/>
    <mergeCell ref="Q9:S9"/>
    <mergeCell ref="Z9:AC9"/>
    <mergeCell ref="AD9:AF9"/>
    <mergeCell ref="AM9:AO9"/>
    <mergeCell ref="AP9:AR9"/>
    <mergeCell ref="AU4:AZ4"/>
    <mergeCell ref="F6:O6"/>
    <mergeCell ref="R6:AA6"/>
    <mergeCell ref="AE6:AN6"/>
    <mergeCell ref="AQ6:AZ6"/>
    <mergeCell ref="B4:F4"/>
    <mergeCell ref="Q16:R16"/>
    <mergeCell ref="Z16:AC16"/>
    <mergeCell ref="AD16:AE16"/>
    <mergeCell ref="AJ16:AK16"/>
    <mergeCell ref="C7:C8"/>
    <mergeCell ref="C1:L1"/>
    <mergeCell ref="E20:F20"/>
    <mergeCell ref="H20:I20"/>
    <mergeCell ref="K20:L20"/>
    <mergeCell ref="AD12:AE12"/>
    <mergeCell ref="AG12:AH12"/>
    <mergeCell ref="AJ12:AK12"/>
    <mergeCell ref="K14:L14"/>
    <mergeCell ref="Q14:R14"/>
    <mergeCell ref="Z14:AC14"/>
    <mergeCell ref="AD14:AE14"/>
    <mergeCell ref="AE2:AK2"/>
    <mergeCell ref="E12:F12"/>
    <mergeCell ref="H12:I12"/>
    <mergeCell ref="K12:L12"/>
    <mergeCell ref="Q12:R12"/>
    <mergeCell ref="Z12:AC12"/>
    <mergeCell ref="AP14:AQ14"/>
    <mergeCell ref="C24:O24"/>
    <mergeCell ref="C25:P25"/>
    <mergeCell ref="E15:F15"/>
    <mergeCell ref="H15:I15"/>
    <mergeCell ref="K15:L15"/>
    <mergeCell ref="E16:F16"/>
    <mergeCell ref="H16:I16"/>
    <mergeCell ref="K16:L16"/>
    <mergeCell ref="AG16:AH16"/>
    <mergeCell ref="AD18:AE18"/>
    <mergeCell ref="AG18:AH18"/>
    <mergeCell ref="E21:F21"/>
    <mergeCell ref="H21:I21"/>
    <mergeCell ref="K21:L21"/>
    <mergeCell ref="Q21:R21"/>
    <mergeCell ref="Z21:AC21"/>
    <mergeCell ref="AD21:AE21"/>
    <mergeCell ref="AG21:AH21"/>
    <mergeCell ref="E17:F17"/>
    <mergeCell ref="H17:I17"/>
    <mergeCell ref="K17:L17"/>
    <mergeCell ref="Q17:R17"/>
    <mergeCell ref="H14:I14"/>
    <mergeCell ref="E18:F18"/>
    <mergeCell ref="H18:I18"/>
    <mergeCell ref="K18:L18"/>
    <mergeCell ref="Q18:R18"/>
    <mergeCell ref="Z18:AC18"/>
    <mergeCell ref="AP16:AQ16"/>
    <mergeCell ref="E13:F13"/>
    <mergeCell ref="H13:I13"/>
    <mergeCell ref="K13:L13"/>
    <mergeCell ref="Q13:R13"/>
    <mergeCell ref="Z13:AC13"/>
    <mergeCell ref="AD13:AE13"/>
    <mergeCell ref="AG13:AH13"/>
    <mergeCell ref="AJ13:AK13"/>
    <mergeCell ref="AP13:AQ13"/>
    <mergeCell ref="Q15:R15"/>
    <mergeCell ref="Z15:AC15"/>
    <mergeCell ref="AD15:AE15"/>
    <mergeCell ref="E14:F14"/>
    <mergeCell ref="AG15:AH15"/>
    <mergeCell ref="AJ15:AK15"/>
    <mergeCell ref="AP15:AQ15"/>
    <mergeCell ref="AG14:AH14"/>
    <mergeCell ref="AJ14:AK14"/>
    <mergeCell ref="AJ21:AK21"/>
    <mergeCell ref="AP21:AQ21"/>
    <mergeCell ref="AJ18:AK18"/>
    <mergeCell ref="AP18:AQ18"/>
    <mergeCell ref="Z17:AC17"/>
    <mergeCell ref="AD17:AE17"/>
    <mergeCell ref="AG17:AH17"/>
    <mergeCell ref="AJ17:AK17"/>
    <mergeCell ref="AP17:AQ17"/>
  </mergeCells>
  <phoneticPr fontId="1"/>
  <pageMargins left="0.39370078740157483" right="0" top="0.59055118110236227" bottom="0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年齢（３区分）別　人口の推移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2021-07-09T08:33:33Z</dcterms:created>
  <dcterms:modified xsi:type="dcterms:W3CDTF">2023-04-06T05:53:13Z</dcterms:modified>
</cp:coreProperties>
</file>