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3735" activeTab="0"/>
  </bookViews>
  <sheets>
    <sheet name="p22,23 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<sst xmlns="http://schemas.openxmlformats.org/spreadsheetml/2006/main" count="28" uniqueCount="16">
  <si>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年次</t>
  </si>
  <si>
    <t>総数</t>
  </si>
  <si>
    <t>男</t>
  </si>
  <si>
    <t>女</t>
  </si>
  <si>
    <t>２　２　　人　口</t>
  </si>
  <si>
    <t>人　口　　２　３</t>
  </si>
  <si>
    <t>人口の推移</t>
  </si>
  <si>
    <t>構成比</t>
  </si>
  <si>
    <t>資料　：　生活環境部市民課（住民基本台帳）</t>
  </si>
  <si>
    <t>第１６表　　年齢（３区分）別</t>
  </si>
  <si>
    <t>（各年1月1日現在）</t>
  </si>
  <si>
    <t>総人口</t>
  </si>
  <si>
    <t>年少人口（０～１４歳）</t>
  </si>
  <si>
    <t>生産年齢人口（１５～６４歳）</t>
  </si>
  <si>
    <t>老年人口（６５歳以上）</t>
  </si>
  <si>
    <t>平成16年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</si>
</sst>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87" fontId="4" fillId="0" borderId="0" xfId="0" applyNumberFormat="1" applyFont="1" applyAlignment="1">
      <alignment/>
    </xf>
    <xf numFmtId="0" fontId="0" fillId="0" borderId="0" xfId="0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83" fontId="4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83" fontId="0" fillId="0" borderId="0" xfId="0" applyNumberFormat="1" applyAlignment="1">
      <alignment/>
    </xf>
    <xf numFmtId="187" fontId="6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7" fontId="4" fillId="0" borderId="5" xfId="0" applyNumberFormat="1" applyFont="1" applyBorder="1" applyAlignment="1">
      <alignment/>
    </xf>
    <xf numFmtId="187" fontId="6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7" fontId="4" fillId="0" borderId="5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187" fontId="6" fillId="0" borderId="8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0" fillId="0" borderId="0" xfId="0" applyAlignment="1">
      <alignment horizontal="distributed"/>
    </xf>
    <xf numFmtId="187" fontId="6" fillId="0" borderId="8" xfId="0" applyNumberFormat="1" applyFont="1" applyBorder="1" applyAlignment="1">
      <alignment/>
    </xf>
    <xf numFmtId="187" fontId="6" fillId="0" borderId="0" xfId="0" applyNumberFormat="1" applyFont="1" applyAlignment="1">
      <alignment/>
    </xf>
    <xf numFmtId="187" fontId="6" fillId="0" borderId="8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7" fontId="6" fillId="0" borderId="8" xfId="0" applyNumberFormat="1" applyFont="1" applyBorder="1" applyAlignment="1">
      <alignment horizontal="right"/>
    </xf>
    <xf numFmtId="187" fontId="6" fillId="0" borderId="0" xfId="0" applyNumberFormat="1" applyFont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"/>
  <sheetViews>
    <sheetView tabSelected="1" workbookViewId="0" topLeftCell="U1">
      <selection activeCell="AY20" sqref="AY20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8.75390625" style="0" customWidth="1"/>
    <col min="4" max="4" width="2.375" style="0" customWidth="1"/>
    <col min="5" max="5" width="2.625" style="0" customWidth="1"/>
    <col min="6" max="6" width="6.00390625" style="0" customWidth="1"/>
    <col min="7" max="8" width="1.4921875" style="0" customWidth="1"/>
    <col min="9" max="9" width="5.625" style="0" customWidth="1"/>
    <col min="10" max="10" width="2.00390625" style="0" customWidth="1"/>
    <col min="11" max="11" width="1.4921875" style="0" customWidth="1"/>
    <col min="12" max="12" width="5.625" style="0" customWidth="1"/>
    <col min="13" max="13" width="2.00390625" style="0" customWidth="1"/>
    <col min="14" max="14" width="1.4921875" style="0" customWidth="1"/>
    <col min="15" max="15" width="5.625" style="0" customWidth="1"/>
    <col min="16" max="16" width="2.00390625" style="0" customWidth="1"/>
    <col min="17" max="17" width="2.875" style="0" customWidth="1"/>
    <col min="18" max="18" width="6.00390625" style="0" customWidth="1"/>
    <col min="19" max="20" width="1.4921875" style="0" customWidth="1"/>
    <col min="21" max="21" width="5.625" style="0" customWidth="1"/>
    <col min="22" max="22" width="2.00390625" style="0" customWidth="1"/>
    <col min="23" max="23" width="1.4921875" style="0" customWidth="1"/>
    <col min="24" max="24" width="5.625" style="0" customWidth="1"/>
    <col min="25" max="25" width="2.00390625" style="0" customWidth="1"/>
    <col min="26" max="26" width="1.4921875" style="0" customWidth="1"/>
    <col min="27" max="27" width="5.625" style="0" customWidth="1"/>
    <col min="28" max="28" width="2.00390625" style="0" customWidth="1"/>
    <col min="29" max="30" width="5.125" style="0" customWidth="1"/>
    <col min="31" max="31" width="1.12109375" style="0" customWidth="1"/>
    <col min="32" max="32" width="2.625" style="0" customWidth="1"/>
    <col min="33" max="33" width="6.00390625" style="0" customWidth="1"/>
    <col min="34" max="35" width="1.4921875" style="0" customWidth="1"/>
    <col min="36" max="36" width="5.625" style="0" customWidth="1"/>
    <col min="37" max="37" width="2.00390625" style="0" customWidth="1"/>
    <col min="38" max="38" width="1.4921875" style="0" customWidth="1"/>
    <col min="39" max="39" width="5.625" style="0" customWidth="1"/>
    <col min="40" max="40" width="2.00390625" style="0" customWidth="1"/>
    <col min="41" max="41" width="1.4921875" style="0" customWidth="1"/>
    <col min="42" max="42" width="5.625" style="0" customWidth="1"/>
    <col min="43" max="43" width="2.00390625" style="0" customWidth="1"/>
    <col min="44" max="44" width="2.875" style="0" customWidth="1"/>
    <col min="45" max="45" width="6.50390625" style="0" customWidth="1"/>
    <col min="46" max="47" width="1.4921875" style="0" customWidth="1"/>
    <col min="48" max="48" width="5.625" style="0" customWidth="1"/>
    <col min="49" max="49" width="2.00390625" style="0" customWidth="1"/>
    <col min="50" max="50" width="1.4921875" style="0" customWidth="1"/>
    <col min="51" max="51" width="5.625" style="0" customWidth="1"/>
    <col min="52" max="52" width="2.00390625" style="0" customWidth="1"/>
    <col min="53" max="53" width="1.4921875" style="0" customWidth="1"/>
    <col min="54" max="54" width="5.625" style="0" customWidth="1"/>
    <col min="55" max="55" width="2.00390625" style="0" customWidth="1"/>
    <col min="56" max="56" width="6.75390625" style="0" customWidth="1"/>
  </cols>
  <sheetData>
    <row r="1" spans="1:57" ht="13.5">
      <c r="A1" s="43" t="s">
        <v>4</v>
      </c>
      <c r="B1" s="43"/>
      <c r="C1" s="43"/>
      <c r="D1" s="13"/>
      <c r="AY1" s="13"/>
      <c r="AZ1" s="42" t="s">
        <v>5</v>
      </c>
      <c r="BA1" s="42"/>
      <c r="BB1" s="42"/>
      <c r="BC1" s="42"/>
      <c r="BD1" s="42"/>
      <c r="BE1" s="42"/>
    </row>
    <row r="5" spans="3:10" ht="13.5">
      <c r="C5" s="13"/>
      <c r="D5" s="13"/>
      <c r="E5" s="13"/>
      <c r="F5" s="13"/>
      <c r="G5" s="13"/>
      <c r="H5" s="13"/>
      <c r="I5" s="13"/>
      <c r="J5" s="13"/>
    </row>
    <row r="6" spans="17:39" ht="14.25">
      <c r="Q6" s="45" t="s">
        <v>9</v>
      </c>
      <c r="R6" s="45"/>
      <c r="S6" s="45"/>
      <c r="T6" s="45"/>
      <c r="U6" s="45"/>
      <c r="V6" s="45"/>
      <c r="W6" s="45"/>
      <c r="X6" s="45"/>
      <c r="Y6" s="45"/>
      <c r="Z6" s="45"/>
      <c r="AA6" s="45"/>
      <c r="AG6" s="48" t="s">
        <v>6</v>
      </c>
      <c r="AH6" s="48"/>
      <c r="AI6" s="48"/>
      <c r="AJ6" s="48"/>
      <c r="AK6" s="48"/>
      <c r="AL6" s="48"/>
      <c r="AM6" s="48"/>
    </row>
    <row r="8" spans="2:55" ht="13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4" t="s">
        <v>10</v>
      </c>
      <c r="AX8" s="64"/>
      <c r="AY8" s="64"/>
      <c r="AZ8" s="64"/>
      <c r="BA8" s="64"/>
      <c r="BB8" s="64"/>
      <c r="BC8" s="14"/>
    </row>
    <row r="9" spans="3:55" ht="9" customHeight="1">
      <c r="C9" s="1"/>
      <c r="D9" s="4"/>
      <c r="E9" s="1"/>
      <c r="F9" s="1"/>
      <c r="G9" s="1"/>
      <c r="H9" s="1"/>
      <c r="I9" s="1"/>
      <c r="J9" s="1"/>
      <c r="K9" s="1"/>
      <c r="L9" s="1"/>
      <c r="M9" s="1"/>
      <c r="N9" s="6"/>
      <c r="O9" s="6"/>
      <c r="P9" s="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F9" s="1"/>
      <c r="AG9" s="1"/>
      <c r="AH9" s="1"/>
      <c r="AI9" s="1"/>
      <c r="AJ9" s="1"/>
      <c r="AK9" s="1"/>
      <c r="AL9" s="1"/>
      <c r="AM9" s="1"/>
      <c r="AN9" s="1"/>
      <c r="AO9" s="8"/>
      <c r="AP9" s="8"/>
      <c r="AQ9" s="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3:55" ht="12" customHeight="1">
      <c r="C10" s="1"/>
      <c r="D10" s="7"/>
      <c r="E10" s="1"/>
      <c r="F10" s="47" t="s">
        <v>11</v>
      </c>
      <c r="G10" s="48"/>
      <c r="H10" s="48"/>
      <c r="I10" s="48"/>
      <c r="J10" s="48"/>
      <c r="K10" s="48"/>
      <c r="L10" s="48"/>
      <c r="M10" s="48"/>
      <c r="N10" s="48"/>
      <c r="O10" s="48"/>
      <c r="P10" s="7"/>
      <c r="Q10" s="1"/>
      <c r="R10" s="46" t="s">
        <v>12</v>
      </c>
      <c r="S10" s="46"/>
      <c r="T10" s="46"/>
      <c r="U10" s="46"/>
      <c r="V10" s="46"/>
      <c r="W10" s="46"/>
      <c r="X10" s="46"/>
      <c r="Y10" s="46"/>
      <c r="Z10" s="46"/>
      <c r="AA10" s="46"/>
      <c r="AB10" s="1"/>
      <c r="AF10" s="1"/>
      <c r="AG10" s="47" t="s">
        <v>13</v>
      </c>
      <c r="AH10" s="48"/>
      <c r="AI10" s="48"/>
      <c r="AJ10" s="48"/>
      <c r="AK10" s="48"/>
      <c r="AL10" s="48"/>
      <c r="AM10" s="48"/>
      <c r="AN10" s="48"/>
      <c r="AO10" s="48"/>
      <c r="AP10" s="48"/>
      <c r="AQ10" s="7"/>
      <c r="AR10" s="1"/>
      <c r="AS10" s="46" t="s">
        <v>14</v>
      </c>
      <c r="AT10" s="54"/>
      <c r="AU10" s="54"/>
      <c r="AV10" s="54"/>
      <c r="AW10" s="54"/>
      <c r="AX10" s="54"/>
      <c r="AY10" s="54"/>
      <c r="AZ10" s="54"/>
      <c r="BA10" s="54"/>
      <c r="BB10" s="54"/>
      <c r="BC10" s="1"/>
    </row>
    <row r="11" spans="2:55" ht="9" customHeight="1">
      <c r="B11" s="15"/>
      <c r="C11" s="44" t="s">
        <v>0</v>
      </c>
      <c r="D11" s="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11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ht="9" customHeight="1">
      <c r="B12" s="15"/>
      <c r="C12" s="44"/>
      <c r="D12" s="7"/>
      <c r="E12" s="5"/>
      <c r="F12" s="6"/>
      <c r="G12" s="4"/>
      <c r="H12" s="1"/>
      <c r="I12" s="1"/>
      <c r="J12" s="4"/>
      <c r="K12" s="1"/>
      <c r="L12" s="1"/>
      <c r="M12" s="4"/>
      <c r="N12" s="8"/>
      <c r="O12" s="8"/>
      <c r="P12" s="7"/>
      <c r="Q12" s="5"/>
      <c r="R12" s="6"/>
      <c r="S12" s="4"/>
      <c r="T12" s="1"/>
      <c r="U12" s="1"/>
      <c r="V12" s="4"/>
      <c r="W12" s="1"/>
      <c r="X12" s="1"/>
      <c r="Y12" s="4"/>
      <c r="Z12" s="1"/>
      <c r="AA12" s="1"/>
      <c r="AB12" s="1"/>
      <c r="AF12" s="6"/>
      <c r="AG12" s="6"/>
      <c r="AH12" s="4"/>
      <c r="AI12" s="1"/>
      <c r="AJ12" s="1"/>
      <c r="AK12" s="4"/>
      <c r="AL12" s="1"/>
      <c r="AM12" s="1"/>
      <c r="AN12" s="4"/>
      <c r="AO12" s="8"/>
      <c r="AP12" s="8"/>
      <c r="AQ12" s="7"/>
      <c r="AR12" s="19"/>
      <c r="AS12" s="20"/>
      <c r="AT12" s="21"/>
      <c r="AU12" s="1"/>
      <c r="AV12" s="1"/>
      <c r="AW12" s="4"/>
      <c r="AX12" s="1"/>
      <c r="AY12" s="1"/>
      <c r="AZ12" s="4"/>
      <c r="BA12" s="1"/>
      <c r="BB12" s="1"/>
      <c r="BC12" s="1"/>
    </row>
    <row r="13" spans="3:55" ht="12" customHeight="1">
      <c r="C13" s="1"/>
      <c r="D13" s="7"/>
      <c r="E13" s="53" t="s">
        <v>1</v>
      </c>
      <c r="F13" s="49"/>
      <c r="G13" s="50"/>
      <c r="H13" s="1"/>
      <c r="I13" s="2" t="s">
        <v>2</v>
      </c>
      <c r="J13" s="10"/>
      <c r="K13" s="1"/>
      <c r="L13" s="2" t="s">
        <v>3</v>
      </c>
      <c r="M13" s="7"/>
      <c r="N13" s="51" t="s">
        <v>7</v>
      </c>
      <c r="O13" s="51"/>
      <c r="P13" s="52"/>
      <c r="Q13" s="53" t="s">
        <v>1</v>
      </c>
      <c r="R13" s="49"/>
      <c r="S13" s="50"/>
      <c r="T13" s="1"/>
      <c r="U13" s="2" t="s">
        <v>2</v>
      </c>
      <c r="V13" s="7"/>
      <c r="W13" s="1"/>
      <c r="X13" s="2" t="s">
        <v>3</v>
      </c>
      <c r="Y13" s="7"/>
      <c r="Z13" s="46" t="s">
        <v>7</v>
      </c>
      <c r="AA13" s="46"/>
      <c r="AB13" s="46"/>
      <c r="AF13" s="49" t="s">
        <v>1</v>
      </c>
      <c r="AG13" s="49"/>
      <c r="AH13" s="50"/>
      <c r="AI13" s="1"/>
      <c r="AJ13" s="2" t="s">
        <v>2</v>
      </c>
      <c r="AK13" s="10"/>
      <c r="AL13" s="1"/>
      <c r="AM13" s="2" t="s">
        <v>3</v>
      </c>
      <c r="AN13" s="7"/>
      <c r="AO13" s="51" t="s">
        <v>7</v>
      </c>
      <c r="AP13" s="51"/>
      <c r="AQ13" s="52"/>
      <c r="AR13" s="53" t="s">
        <v>1</v>
      </c>
      <c r="AS13" s="49"/>
      <c r="AT13" s="50"/>
      <c r="AU13" s="1"/>
      <c r="AV13" s="2" t="s">
        <v>2</v>
      </c>
      <c r="AW13" s="7"/>
      <c r="AX13" s="1"/>
      <c r="AY13" s="2" t="s">
        <v>3</v>
      </c>
      <c r="AZ13" s="7"/>
      <c r="BA13" s="46" t="s">
        <v>7</v>
      </c>
      <c r="BB13" s="46"/>
      <c r="BC13" s="46"/>
    </row>
    <row r="14" spans="2:55" ht="9" customHeight="1">
      <c r="B14" s="14"/>
      <c r="C14" s="3"/>
      <c r="D14" s="11"/>
      <c r="E14" s="22"/>
      <c r="F14" s="23"/>
      <c r="G14" s="24"/>
      <c r="H14" s="3"/>
      <c r="I14" s="3"/>
      <c r="J14" s="11"/>
      <c r="K14" s="3"/>
      <c r="L14" s="3"/>
      <c r="M14" s="11"/>
      <c r="N14" s="3"/>
      <c r="O14" s="3"/>
      <c r="P14" s="11"/>
      <c r="Q14" s="22"/>
      <c r="R14" s="23"/>
      <c r="S14" s="24"/>
      <c r="T14" s="3"/>
      <c r="U14" s="3"/>
      <c r="V14" s="11"/>
      <c r="W14" s="3"/>
      <c r="X14" s="3"/>
      <c r="Y14" s="11"/>
      <c r="Z14" s="3"/>
      <c r="AA14" s="3"/>
      <c r="AB14" s="3"/>
      <c r="AF14" s="23"/>
      <c r="AG14" s="23"/>
      <c r="AH14" s="24"/>
      <c r="AI14" s="3"/>
      <c r="AJ14" s="3"/>
      <c r="AK14" s="11"/>
      <c r="AL14" s="3"/>
      <c r="AM14" s="3"/>
      <c r="AN14" s="11"/>
      <c r="AO14" s="3"/>
      <c r="AP14" s="3"/>
      <c r="AQ14" s="11"/>
      <c r="AR14" s="22"/>
      <c r="AS14" s="23"/>
      <c r="AT14" s="24"/>
      <c r="AU14" s="3"/>
      <c r="AV14" s="3"/>
      <c r="AW14" s="11"/>
      <c r="AX14" s="3"/>
      <c r="AY14" s="3"/>
      <c r="AZ14" s="11"/>
      <c r="BA14" s="3"/>
      <c r="BB14" s="3"/>
      <c r="BC14" s="3"/>
    </row>
    <row r="15" spans="3:46" ht="15.75" customHeight="1">
      <c r="C15" s="25"/>
      <c r="D15" s="26"/>
      <c r="E15" s="17"/>
      <c r="F15" s="17"/>
      <c r="G15" s="17"/>
      <c r="P15" s="26"/>
      <c r="Q15" s="17"/>
      <c r="R15" s="17"/>
      <c r="S15" s="17"/>
      <c r="AF15" s="17"/>
      <c r="AG15" s="17"/>
      <c r="AH15" s="17"/>
      <c r="AP15" s="27"/>
      <c r="AQ15" s="26"/>
      <c r="AR15" s="17"/>
      <c r="AS15" s="17"/>
      <c r="AT15" s="17"/>
    </row>
    <row r="16" spans="3:55" ht="15.75" customHeight="1">
      <c r="C16" s="16" t="s">
        <v>15</v>
      </c>
      <c r="D16" s="7"/>
      <c r="E16" s="55">
        <f>SUM(H16:L16)</f>
        <v>73520</v>
      </c>
      <c r="F16" s="56"/>
      <c r="G16" s="28"/>
      <c r="H16" s="59">
        <f>+U16+AI16+AV16</f>
        <v>37639</v>
      </c>
      <c r="I16" s="59"/>
      <c r="J16" s="29"/>
      <c r="K16" s="59">
        <f>+X16+AL16+AY16</f>
        <v>35881</v>
      </c>
      <c r="L16" s="59"/>
      <c r="M16" s="12"/>
      <c r="N16" s="12"/>
      <c r="O16" s="30">
        <v>100</v>
      </c>
      <c r="P16" s="31"/>
      <c r="Q16" s="61">
        <f>SUM(U16:X16)</f>
        <v>11384</v>
      </c>
      <c r="R16" s="62"/>
      <c r="S16" s="32"/>
      <c r="T16" s="12"/>
      <c r="U16" s="33">
        <v>5916</v>
      </c>
      <c r="V16" s="34"/>
      <c r="W16" s="34"/>
      <c r="X16" s="34">
        <v>5468</v>
      </c>
      <c r="Y16" s="12"/>
      <c r="Z16" s="12"/>
      <c r="AA16" s="30">
        <f>+ROUNDDOWN(Q16/E16*100,1)</f>
        <v>15.4</v>
      </c>
      <c r="AB16" s="12"/>
      <c r="AC16" s="12"/>
      <c r="AD16" s="12"/>
      <c r="AE16" s="12"/>
      <c r="AF16" s="56">
        <f>SUM(AI16:AM16)</f>
        <v>52640</v>
      </c>
      <c r="AG16" s="56"/>
      <c r="AH16" s="32"/>
      <c r="AI16" s="59">
        <v>27478</v>
      </c>
      <c r="AJ16" s="59"/>
      <c r="AK16" s="33"/>
      <c r="AL16" s="59">
        <v>25162</v>
      </c>
      <c r="AM16" s="59"/>
      <c r="AN16" s="12"/>
      <c r="AO16" s="12"/>
      <c r="AP16" s="18">
        <f>+ROUND(AF16/E16*100,1)</f>
        <v>71.6</v>
      </c>
      <c r="AQ16" s="31"/>
      <c r="AR16" s="32"/>
      <c r="AS16" s="32">
        <f>SUM(AV16:AY16)</f>
        <v>9496</v>
      </c>
      <c r="AT16" s="32"/>
      <c r="AU16" s="12"/>
      <c r="AV16" s="34">
        <v>4245</v>
      </c>
      <c r="AW16" s="34"/>
      <c r="AX16" s="34"/>
      <c r="AY16" s="34">
        <v>5251</v>
      </c>
      <c r="AZ16" s="12"/>
      <c r="BA16" s="12"/>
      <c r="BB16" s="30">
        <f>+ROUND(AS16/E16*100,1)</f>
        <v>12.9</v>
      </c>
      <c r="BC16" s="12"/>
    </row>
    <row r="17" spans="3:55" ht="15.75" customHeight="1">
      <c r="C17" s="9" t="str">
        <f>+"    "&amp;17</f>
        <v>    17</v>
      </c>
      <c r="D17" s="7"/>
      <c r="E17" s="55">
        <f>SUM(H17:L17)</f>
        <v>74786</v>
      </c>
      <c r="F17" s="56"/>
      <c r="G17" s="28"/>
      <c r="H17" s="59">
        <f>+U17+AI17+AV17</f>
        <v>38230</v>
      </c>
      <c r="I17" s="59"/>
      <c r="J17" s="29"/>
      <c r="K17" s="59">
        <f>+X17+AL17+AY17</f>
        <v>36556</v>
      </c>
      <c r="L17" s="59"/>
      <c r="M17" s="12"/>
      <c r="N17" s="12"/>
      <c r="O17" s="30">
        <f>+AA17+AP17+BB17</f>
        <v>100</v>
      </c>
      <c r="P17" s="31"/>
      <c r="Q17" s="61">
        <f>SUM(U17:X17)</f>
        <v>11704</v>
      </c>
      <c r="R17" s="62"/>
      <c r="S17" s="32"/>
      <c r="T17" s="12"/>
      <c r="U17" s="33">
        <v>6068</v>
      </c>
      <c r="V17" s="34"/>
      <c r="W17" s="34"/>
      <c r="X17" s="34">
        <v>5636</v>
      </c>
      <c r="Y17" s="12"/>
      <c r="Z17" s="12"/>
      <c r="AA17" s="30">
        <f>+ROUNDDOWN(Q17/E17*100,1)</f>
        <v>15.6</v>
      </c>
      <c r="AB17" s="12"/>
      <c r="AC17" s="12"/>
      <c r="AD17" s="12"/>
      <c r="AE17" s="12"/>
      <c r="AF17" s="56">
        <f>SUM(AI17:AM17)</f>
        <v>53087</v>
      </c>
      <c r="AG17" s="56"/>
      <c r="AH17" s="32"/>
      <c r="AI17" s="60">
        <v>27684</v>
      </c>
      <c r="AJ17" s="60"/>
      <c r="AK17" s="33"/>
      <c r="AL17" s="60">
        <v>25403</v>
      </c>
      <c r="AM17" s="60"/>
      <c r="AN17" s="12"/>
      <c r="AO17" s="12"/>
      <c r="AP17" s="18">
        <f>+ROUNDUP(AF17/E17*100,1)</f>
        <v>71</v>
      </c>
      <c r="AQ17" s="31"/>
      <c r="AR17" s="32"/>
      <c r="AS17" s="32">
        <f>SUM(AV17:AY17)</f>
        <v>9995</v>
      </c>
      <c r="AT17" s="32"/>
      <c r="AU17" s="12"/>
      <c r="AV17" s="34">
        <v>4478</v>
      </c>
      <c r="AW17" s="34"/>
      <c r="AX17" s="34"/>
      <c r="AY17" s="34">
        <v>5517</v>
      </c>
      <c r="AZ17" s="12"/>
      <c r="BA17" s="12"/>
      <c r="BB17" s="30">
        <f>+ROUND(AS17/E17*100,1)</f>
        <v>13.4</v>
      </c>
      <c r="BC17" s="12"/>
    </row>
    <row r="18" spans="3:55" ht="15.75" customHeight="1">
      <c r="C18" s="9" t="str">
        <f>+"    "&amp;18</f>
        <v>    18</v>
      </c>
      <c r="D18" s="7"/>
      <c r="E18" s="57">
        <f>SUM(H18:L18)</f>
        <v>75726</v>
      </c>
      <c r="F18" s="58"/>
      <c r="G18" s="35"/>
      <c r="H18" s="60">
        <f>+U18+AI18+AV18</f>
        <v>38699</v>
      </c>
      <c r="I18" s="60"/>
      <c r="J18" s="36"/>
      <c r="K18" s="60">
        <f>+X18+AL18+AY18</f>
        <v>37027</v>
      </c>
      <c r="L18" s="60"/>
      <c r="M18" s="34"/>
      <c r="N18" s="34"/>
      <c r="O18" s="37">
        <f>+AA18+AP18+BB18</f>
        <v>99.99999999999999</v>
      </c>
      <c r="P18" s="38"/>
      <c r="Q18" s="63">
        <f>SUM(U18:X18)</f>
        <v>11912</v>
      </c>
      <c r="R18" s="63"/>
      <c r="S18" s="39"/>
      <c r="T18" s="34"/>
      <c r="U18" s="33">
        <v>6164</v>
      </c>
      <c r="V18" s="34"/>
      <c r="W18" s="34"/>
      <c r="X18" s="34">
        <v>5748</v>
      </c>
      <c r="Y18" s="34"/>
      <c r="Z18" s="34"/>
      <c r="AA18" s="37">
        <f>+ROUND(Q18/E18*100,1)</f>
        <v>15.7</v>
      </c>
      <c r="AB18" s="34"/>
      <c r="AC18" s="34"/>
      <c r="AD18" s="34"/>
      <c r="AE18" s="34"/>
      <c r="AF18" s="58">
        <f>SUM(AI18:AM18)</f>
        <v>53140</v>
      </c>
      <c r="AG18" s="58"/>
      <c r="AH18" s="39"/>
      <c r="AI18" s="60">
        <v>27726</v>
      </c>
      <c r="AJ18" s="60"/>
      <c r="AK18" s="33"/>
      <c r="AL18" s="60">
        <v>25414</v>
      </c>
      <c r="AM18" s="60"/>
      <c r="AN18" s="34"/>
      <c r="AO18" s="34"/>
      <c r="AP18" s="40">
        <f>+ROUNDUP(AF18/E18*100,1)</f>
        <v>70.19999999999999</v>
      </c>
      <c r="AQ18" s="34"/>
      <c r="AR18" s="41"/>
      <c r="AS18" s="39">
        <f>SUM(AV18:AY18)</f>
        <v>10674</v>
      </c>
      <c r="AT18" s="39"/>
      <c r="AU18" s="34"/>
      <c r="AV18" s="34">
        <v>4809</v>
      </c>
      <c r="AW18" s="34"/>
      <c r="AX18" s="34"/>
      <c r="AY18" s="34">
        <v>5865</v>
      </c>
      <c r="AZ18" s="34"/>
      <c r="BA18" s="34"/>
      <c r="BB18" s="37">
        <f>+ROUND(AS18/E18*100,1)</f>
        <v>14.1</v>
      </c>
      <c r="BC18" s="12"/>
    </row>
    <row r="19" spans="3:55" ht="15.75" customHeight="1">
      <c r="C19" s="9" t="str">
        <f>+"    "&amp;19</f>
        <v>    19</v>
      </c>
      <c r="D19" s="7"/>
      <c r="E19" s="57">
        <f>SUM(H19:L19)</f>
        <v>78461</v>
      </c>
      <c r="F19" s="58"/>
      <c r="G19" s="35"/>
      <c r="H19" s="60">
        <v>39983</v>
      </c>
      <c r="I19" s="60"/>
      <c r="J19" s="36"/>
      <c r="K19" s="60">
        <v>38478</v>
      </c>
      <c r="L19" s="60"/>
      <c r="M19" s="34"/>
      <c r="N19" s="34"/>
      <c r="O19" s="37">
        <v>100</v>
      </c>
      <c r="P19" s="38"/>
      <c r="Q19" s="63">
        <f>SUM(U19:X19)</f>
        <v>12376</v>
      </c>
      <c r="R19" s="63"/>
      <c r="S19" s="39"/>
      <c r="T19" s="34"/>
      <c r="U19" s="33">
        <v>6368</v>
      </c>
      <c r="V19" s="34"/>
      <c r="W19" s="34"/>
      <c r="X19" s="33">
        <v>6008</v>
      </c>
      <c r="Y19" s="34"/>
      <c r="Z19" s="34"/>
      <c r="AA19" s="37">
        <f>+ROUND(Q19/E19*100,1)</f>
        <v>15.8</v>
      </c>
      <c r="AB19" s="34"/>
      <c r="AC19" s="34"/>
      <c r="AD19" s="34"/>
      <c r="AE19" s="34"/>
      <c r="AF19" s="58">
        <f>SUM(AI19:AM19)</f>
        <v>54573</v>
      </c>
      <c r="AG19" s="58"/>
      <c r="AH19" s="39"/>
      <c r="AI19" s="60">
        <v>28419</v>
      </c>
      <c r="AJ19" s="60"/>
      <c r="AK19" s="33"/>
      <c r="AL19" s="60">
        <v>26154</v>
      </c>
      <c r="AM19" s="60"/>
      <c r="AN19" s="34"/>
      <c r="AO19" s="34"/>
      <c r="AP19" s="40">
        <f>+ROUNDDOWN(AF19/E19*100,1)</f>
        <v>69.5</v>
      </c>
      <c r="AQ19" s="34"/>
      <c r="AR19" s="41"/>
      <c r="AS19" s="39">
        <f>SUM(AV19:AY19)</f>
        <v>11512</v>
      </c>
      <c r="AT19" s="39"/>
      <c r="AU19" s="34"/>
      <c r="AV19" s="34">
        <v>5196</v>
      </c>
      <c r="AW19" s="34"/>
      <c r="AX19" s="34"/>
      <c r="AY19" s="34">
        <v>6316</v>
      </c>
      <c r="AZ19" s="34"/>
      <c r="BA19" s="34"/>
      <c r="BB19" s="37">
        <f>+ROUND(AS19/E19*100,1)</f>
        <v>14.7</v>
      </c>
      <c r="BC19" s="12"/>
    </row>
    <row r="20" spans="2:55" ht="15.75" customHeight="1">
      <c r="B20" s="14"/>
      <c r="C20" s="3"/>
      <c r="D20" s="1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"/>
      <c r="AD20" s="1"/>
      <c r="AE20" s="1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11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3:55" ht="13.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3:55" ht="13.5">
      <c r="C22" s="46" t="s">
        <v>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3:55" ht="13.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</sheetData>
  <mergeCells count="47">
    <mergeCell ref="AL16:AM16"/>
    <mergeCell ref="AL17:AM17"/>
    <mergeCell ref="AL18:AM18"/>
    <mergeCell ref="AL19:AM19"/>
    <mergeCell ref="AI16:AJ16"/>
    <mergeCell ref="AI17:AJ17"/>
    <mergeCell ref="AI18:AJ18"/>
    <mergeCell ref="AI19:AJ19"/>
    <mergeCell ref="AF16:AG16"/>
    <mergeCell ref="AF17:AG17"/>
    <mergeCell ref="AF18:AG18"/>
    <mergeCell ref="AF19:AG19"/>
    <mergeCell ref="Q16:R16"/>
    <mergeCell ref="Q17:R17"/>
    <mergeCell ref="Q18:R18"/>
    <mergeCell ref="Q19:R19"/>
    <mergeCell ref="H19:I19"/>
    <mergeCell ref="K16:L16"/>
    <mergeCell ref="K17:L17"/>
    <mergeCell ref="K18:L18"/>
    <mergeCell ref="K19:L19"/>
    <mergeCell ref="C22:M22"/>
    <mergeCell ref="AG10:AP10"/>
    <mergeCell ref="AS10:BB10"/>
    <mergeCell ref="E16:F16"/>
    <mergeCell ref="E17:F17"/>
    <mergeCell ref="E18:F18"/>
    <mergeCell ref="E19:F19"/>
    <mergeCell ref="H16:I16"/>
    <mergeCell ref="H17:I17"/>
    <mergeCell ref="H18:I18"/>
    <mergeCell ref="BA13:BC13"/>
    <mergeCell ref="R10:AA10"/>
    <mergeCell ref="F10:O10"/>
    <mergeCell ref="AF13:AH13"/>
    <mergeCell ref="AO13:AQ13"/>
    <mergeCell ref="AR13:AT13"/>
    <mergeCell ref="E13:G13"/>
    <mergeCell ref="N13:P13"/>
    <mergeCell ref="Q13:S13"/>
    <mergeCell ref="Z13:AB13"/>
    <mergeCell ref="AZ1:BE1"/>
    <mergeCell ref="A1:C1"/>
    <mergeCell ref="C11:C12"/>
    <mergeCell ref="Q6:AA6"/>
    <mergeCell ref="AG6:AM6"/>
    <mergeCell ref="AW8:BB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2004-03-23T23:33:42Z</cp:lastPrinted>
  <dcterms:created xsi:type="dcterms:W3CDTF">1997-01-08T22:48:59Z</dcterms:created>
  <dcterms:modified xsi:type="dcterms:W3CDTF">2007-06-15T01:41:20Z</dcterms:modified>
  <cp:category/>
  <cp:version/>
  <cp:contentType/>
  <cp:contentStatus/>
</cp:coreProperties>
</file>