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855" windowWidth="15330" windowHeight="4320" activeTab="0"/>
  </bookViews>
  <sheets>
    <sheet name="p136" sheetId="1" r:id="rId1"/>
  </sheets>
  <definedNames/>
  <calcPr fullCalcOnLoad="1"/>
</workbook>
</file>

<file path=xl/sharedStrings.xml><?xml version="1.0" encoding="utf-8"?>
<sst xmlns="http://schemas.openxmlformats.org/spreadsheetml/2006/main" count="63" uniqueCount="30">
  <si>
    <t>区分</t>
  </si>
  <si>
    <t>一般世帯人員、一世帯当たり人員、一世帯当たり延べ面積及び一人当たり延べ面積</t>
  </si>
  <si>
    <t>単位　：　面積　㎡</t>
  </si>
  <si>
    <t>（平成12年10月1日現在）</t>
  </si>
  <si>
    <t>総数</t>
  </si>
  <si>
    <t>一戸建</t>
  </si>
  <si>
    <t>長屋建</t>
  </si>
  <si>
    <t>共同住宅</t>
  </si>
  <si>
    <t>その他</t>
  </si>
  <si>
    <t>建物全体の階数</t>
  </si>
  <si>
    <t>１・２階建</t>
  </si>
  <si>
    <t>３～５階建</t>
  </si>
  <si>
    <t>６～１０階建</t>
  </si>
  <si>
    <t>１１階建以上</t>
  </si>
  <si>
    <t>一般世帯数</t>
  </si>
  <si>
    <t>住宅に住む一般世帯</t>
  </si>
  <si>
    <t>主世帯</t>
  </si>
  <si>
    <t>持ち家</t>
  </si>
  <si>
    <t>公営・公団</t>
  </si>
  <si>
    <t>公社の借家</t>
  </si>
  <si>
    <t>民営借家</t>
  </si>
  <si>
    <t>給与住宅</t>
  </si>
  <si>
    <t>間借り</t>
  </si>
  <si>
    <t>一般世帯人員</t>
  </si>
  <si>
    <t>一世帯当たり人員</t>
  </si>
  <si>
    <t>一世帯当たり延べ面積</t>
  </si>
  <si>
    <t>一人当たり延べ面積</t>
  </si>
  <si>
    <t>資料　：　国勢調査</t>
  </si>
  <si>
    <t>１　３　６　　建設・家屋・ガス・水道・電気</t>
  </si>
  <si>
    <t>第　１ ５ １表　　住宅の建て方、住宅の所有の関係別住宅に住む一般世帯数、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</si>
</sst>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  <numFmt numFmtId="236" formatCode="0.0000"/>
    <numFmt numFmtId="237" formatCode="0.0000_ 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Alignment="1">
      <alignment/>
    </xf>
    <xf numFmtId="187" fontId="6" fillId="0" borderId="0" xfId="0" applyNumberFormat="1" applyFont="1" applyBorder="1" applyAlignment="1">
      <alignment/>
    </xf>
    <xf numFmtId="187" fontId="4" fillId="0" borderId="0" xfId="0" applyNumberFormat="1" applyFont="1" applyAlignment="1">
      <alignment horizontal="right"/>
    </xf>
    <xf numFmtId="187" fontId="4" fillId="0" borderId="0" xfId="0" applyNumberFormat="1" applyFont="1" applyAlignment="1">
      <alignment/>
    </xf>
    <xf numFmtId="0" fontId="4" fillId="0" borderId="1" xfId="0" applyFont="1" applyBorder="1" applyAlignment="1">
      <alignment horizontal="left" vertical="center"/>
    </xf>
    <xf numFmtId="0" fontId="6" fillId="0" borderId="0" xfId="0" applyFont="1" applyBorder="1" applyAlignment="1">
      <alignment/>
    </xf>
    <xf numFmtId="182" fontId="6" fillId="0" borderId="0" xfId="0" applyNumberFormat="1" applyFont="1" applyAlignment="1">
      <alignment horizontal="right"/>
    </xf>
    <xf numFmtId="182" fontId="4" fillId="0" borderId="0" xfId="0" applyNumberFormat="1" applyFont="1" applyAlignment="1">
      <alignment horizontal="right"/>
    </xf>
    <xf numFmtId="182" fontId="4" fillId="0" borderId="0" xfId="0" applyNumberFormat="1" applyFont="1" applyAlignment="1">
      <alignment/>
    </xf>
    <xf numFmtId="185" fontId="6" fillId="0" borderId="0" xfId="0" applyNumberFormat="1" applyFont="1" applyBorder="1" applyAlignment="1">
      <alignment/>
    </xf>
    <xf numFmtId="185" fontId="4" fillId="0" borderId="0" xfId="0" applyNumberFormat="1" applyFont="1" applyAlignment="1">
      <alignment horizontal="right"/>
    </xf>
    <xf numFmtId="185" fontId="4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6" fillId="0" borderId="0" xfId="0" applyNumberFormat="1" applyFont="1" applyBorder="1" applyAlignment="1">
      <alignment horizontal="right"/>
    </xf>
    <xf numFmtId="185" fontId="6" fillId="0" borderId="0" xfId="0" applyNumberFormat="1" applyFont="1" applyAlignment="1">
      <alignment horizontal="right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187" fontId="6" fillId="0" borderId="0" xfId="0" applyNumberFormat="1" applyFont="1" applyBorder="1" applyAlignment="1">
      <alignment horizontal="right" vertical="center"/>
    </xf>
    <xf numFmtId="0" fontId="4" fillId="0" borderId="7" xfId="0" applyFont="1" applyBorder="1" applyAlignment="1">
      <alignment horizontal="distributed" vertical="center" wrapText="1"/>
    </xf>
    <xf numFmtId="0" fontId="4" fillId="0" borderId="8" xfId="0" applyFont="1" applyBorder="1" applyAlignment="1">
      <alignment horizontal="distributed" vertical="center" wrapText="1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187" fontId="4" fillId="0" borderId="0" xfId="0" applyNumberFormat="1" applyFont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182" fontId="6" fillId="0" borderId="0" xfId="0" applyNumberFormat="1" applyFont="1" applyAlignment="1">
      <alignment horizontal="right" vertical="center"/>
    </xf>
    <xf numFmtId="185" fontId="6" fillId="0" borderId="0" xfId="0" applyNumberFormat="1" applyFont="1" applyAlignment="1">
      <alignment horizontal="right" vertical="center"/>
    </xf>
    <xf numFmtId="185" fontId="6" fillId="0" borderId="0" xfId="0" applyNumberFormat="1" applyFont="1" applyBorder="1" applyAlignment="1">
      <alignment horizontal="right" vertical="center"/>
    </xf>
    <xf numFmtId="185" fontId="4" fillId="0" borderId="0" xfId="0" applyNumberFormat="1" applyFont="1" applyAlignment="1">
      <alignment horizontal="right" vertical="center"/>
    </xf>
    <xf numFmtId="182" fontId="4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distributed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2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distributed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15</xdr:row>
      <xdr:rowOff>47625</xdr:rowOff>
    </xdr:from>
    <xdr:to>
      <xdr:col>5</xdr:col>
      <xdr:colOff>133350</xdr:colOff>
      <xdr:row>16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2124075" y="3048000"/>
          <a:ext cx="85725" cy="2571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57150</xdr:colOff>
      <xdr:row>24</xdr:row>
      <xdr:rowOff>47625</xdr:rowOff>
    </xdr:from>
    <xdr:to>
      <xdr:col>5</xdr:col>
      <xdr:colOff>133350</xdr:colOff>
      <xdr:row>25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2133600" y="4591050"/>
          <a:ext cx="76200" cy="2571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33</xdr:row>
      <xdr:rowOff>47625</xdr:rowOff>
    </xdr:from>
    <xdr:to>
      <xdr:col>5</xdr:col>
      <xdr:colOff>133350</xdr:colOff>
      <xdr:row>34</xdr:row>
      <xdr:rowOff>133350</xdr:rowOff>
    </xdr:to>
    <xdr:sp>
      <xdr:nvSpPr>
        <xdr:cNvPr id="3" name="AutoShape 3"/>
        <xdr:cNvSpPr>
          <a:spLocks/>
        </xdr:cNvSpPr>
      </xdr:nvSpPr>
      <xdr:spPr>
        <a:xfrm>
          <a:off x="2105025" y="6134100"/>
          <a:ext cx="104775" cy="2571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</xdr:colOff>
      <xdr:row>42</xdr:row>
      <xdr:rowOff>47625</xdr:rowOff>
    </xdr:from>
    <xdr:to>
      <xdr:col>5</xdr:col>
      <xdr:colOff>133350</xdr:colOff>
      <xdr:row>43</xdr:row>
      <xdr:rowOff>133350</xdr:rowOff>
    </xdr:to>
    <xdr:sp>
      <xdr:nvSpPr>
        <xdr:cNvPr id="4" name="AutoShape 4"/>
        <xdr:cNvSpPr>
          <a:spLocks/>
        </xdr:cNvSpPr>
      </xdr:nvSpPr>
      <xdr:spPr>
        <a:xfrm>
          <a:off x="2124075" y="7677150"/>
          <a:ext cx="85725" cy="2571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</xdr:colOff>
      <xdr:row>51</xdr:row>
      <xdr:rowOff>47625</xdr:rowOff>
    </xdr:from>
    <xdr:to>
      <xdr:col>5</xdr:col>
      <xdr:colOff>133350</xdr:colOff>
      <xdr:row>52</xdr:row>
      <xdr:rowOff>133350</xdr:rowOff>
    </xdr:to>
    <xdr:sp>
      <xdr:nvSpPr>
        <xdr:cNvPr id="5" name="AutoShape 5"/>
        <xdr:cNvSpPr>
          <a:spLocks/>
        </xdr:cNvSpPr>
      </xdr:nvSpPr>
      <xdr:spPr>
        <a:xfrm>
          <a:off x="2124075" y="9220200"/>
          <a:ext cx="85725" cy="2571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276225</xdr:colOff>
      <xdr:row>16</xdr:row>
      <xdr:rowOff>0</xdr:rowOff>
    </xdr:from>
    <xdr:to>
      <xdr:col>14</xdr:col>
      <xdr:colOff>390525</xdr:colOff>
      <xdr:row>16</xdr:row>
      <xdr:rowOff>0</xdr:rowOff>
    </xdr:to>
    <xdr:sp>
      <xdr:nvSpPr>
        <xdr:cNvPr id="6" name="Line 6"/>
        <xdr:cNvSpPr>
          <a:spLocks/>
        </xdr:cNvSpPr>
      </xdr:nvSpPr>
      <xdr:spPr>
        <a:xfrm>
          <a:off x="6991350" y="31718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276225</xdr:colOff>
      <xdr:row>25</xdr:row>
      <xdr:rowOff>9525</xdr:rowOff>
    </xdr:from>
    <xdr:to>
      <xdr:col>14</xdr:col>
      <xdr:colOff>390525</xdr:colOff>
      <xdr:row>25</xdr:row>
      <xdr:rowOff>9525</xdr:rowOff>
    </xdr:to>
    <xdr:sp>
      <xdr:nvSpPr>
        <xdr:cNvPr id="7" name="Line 7"/>
        <xdr:cNvSpPr>
          <a:spLocks/>
        </xdr:cNvSpPr>
      </xdr:nvSpPr>
      <xdr:spPr>
        <a:xfrm>
          <a:off x="6991350" y="47244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276225</xdr:colOff>
      <xdr:row>33</xdr:row>
      <xdr:rowOff>161925</xdr:rowOff>
    </xdr:from>
    <xdr:to>
      <xdr:col>14</xdr:col>
      <xdr:colOff>390525</xdr:colOff>
      <xdr:row>33</xdr:row>
      <xdr:rowOff>161925</xdr:rowOff>
    </xdr:to>
    <xdr:sp>
      <xdr:nvSpPr>
        <xdr:cNvPr id="8" name="Line 8"/>
        <xdr:cNvSpPr>
          <a:spLocks/>
        </xdr:cNvSpPr>
      </xdr:nvSpPr>
      <xdr:spPr>
        <a:xfrm>
          <a:off x="6991350" y="62484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276225</xdr:colOff>
      <xdr:row>43</xdr:row>
      <xdr:rowOff>0</xdr:rowOff>
    </xdr:from>
    <xdr:to>
      <xdr:col>14</xdr:col>
      <xdr:colOff>390525</xdr:colOff>
      <xdr:row>43</xdr:row>
      <xdr:rowOff>0</xdr:rowOff>
    </xdr:to>
    <xdr:sp>
      <xdr:nvSpPr>
        <xdr:cNvPr id="9" name="Line 9"/>
        <xdr:cNvSpPr>
          <a:spLocks/>
        </xdr:cNvSpPr>
      </xdr:nvSpPr>
      <xdr:spPr>
        <a:xfrm>
          <a:off x="6991350" y="78009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276225</xdr:colOff>
      <xdr:row>52</xdr:row>
      <xdr:rowOff>0</xdr:rowOff>
    </xdr:from>
    <xdr:to>
      <xdr:col>14</xdr:col>
      <xdr:colOff>390525</xdr:colOff>
      <xdr:row>52</xdr:row>
      <xdr:rowOff>0</xdr:rowOff>
    </xdr:to>
    <xdr:sp>
      <xdr:nvSpPr>
        <xdr:cNvPr id="10" name="Line 10"/>
        <xdr:cNvSpPr>
          <a:spLocks/>
        </xdr:cNvSpPr>
      </xdr:nvSpPr>
      <xdr:spPr>
        <a:xfrm>
          <a:off x="6991350" y="93440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9"/>
  <sheetViews>
    <sheetView tabSelected="1" workbookViewId="0" topLeftCell="A1">
      <selection activeCell="K9" sqref="K9:N9"/>
    </sheetView>
  </sheetViews>
  <sheetFormatPr defaultColWidth="9.00390625" defaultRowHeight="13.5"/>
  <cols>
    <col min="1" max="1" width="3.625" style="0" customWidth="1"/>
    <col min="2" max="2" width="2.25390625" style="0" customWidth="1"/>
    <col min="3" max="3" width="4.25390625" style="0" customWidth="1"/>
    <col min="4" max="4" width="4.375" style="0" customWidth="1"/>
    <col min="5" max="5" width="12.75390625" style="0" customWidth="1"/>
    <col min="6" max="6" width="2.00390625" style="2" customWidth="1"/>
    <col min="8" max="9" width="7.375" style="0" customWidth="1"/>
    <col min="10" max="10" width="7.875" style="0" customWidth="1"/>
    <col min="11" max="11" width="6.625" style="0" customWidth="1"/>
    <col min="12" max="12" width="7.00390625" style="0" customWidth="1"/>
    <col min="13" max="13" width="6.75390625" style="0" customWidth="1"/>
    <col min="14" max="14" width="6.875" style="0" customWidth="1"/>
    <col min="15" max="15" width="6.00390625" style="0" customWidth="1"/>
  </cols>
  <sheetData>
    <row r="1" spans="3:13" ht="13.5">
      <c r="C1" s="48" t="s">
        <v>28</v>
      </c>
      <c r="D1" s="48"/>
      <c r="E1" s="48"/>
      <c r="F1" s="48"/>
      <c r="G1" s="48"/>
      <c r="H1" s="48"/>
      <c r="I1" s="48"/>
      <c r="J1" s="48"/>
      <c r="K1" s="48"/>
      <c r="L1" s="48"/>
      <c r="M1" s="48"/>
    </row>
    <row r="4" spans="3:13" ht="14.25" customHeight="1">
      <c r="C4" s="46" t="s">
        <v>29</v>
      </c>
      <c r="D4" s="46"/>
      <c r="E4" s="46"/>
      <c r="F4" s="46"/>
      <c r="G4" s="46"/>
      <c r="H4" s="46"/>
      <c r="I4" s="46"/>
      <c r="J4" s="46"/>
      <c r="K4" s="46"/>
      <c r="L4" s="46"/>
      <c r="M4" s="46"/>
    </row>
    <row r="5" spans="5:15" ht="14.25" customHeight="1">
      <c r="E5" s="50" t="s">
        <v>1</v>
      </c>
      <c r="F5" s="50"/>
      <c r="G5" s="50"/>
      <c r="H5" s="50"/>
      <c r="I5" s="50"/>
      <c r="J5" s="50"/>
      <c r="K5" s="50"/>
      <c r="L5" s="50"/>
      <c r="M5" s="50"/>
      <c r="N5" s="50"/>
      <c r="O5" s="50"/>
    </row>
    <row r="7" spans="3:15" ht="13.5">
      <c r="C7" s="52" t="s">
        <v>2</v>
      </c>
      <c r="D7" s="52"/>
      <c r="E7" s="52"/>
      <c r="M7" s="51" t="s">
        <v>3</v>
      </c>
      <c r="N7" s="51"/>
      <c r="O7" s="51"/>
    </row>
    <row r="8" spans="1:16" ht="13.5">
      <c r="A8" s="2"/>
      <c r="B8" s="26" t="s">
        <v>0</v>
      </c>
      <c r="C8" s="26"/>
      <c r="D8" s="26"/>
      <c r="E8" s="26"/>
      <c r="F8" s="27"/>
      <c r="G8" s="37" t="s">
        <v>4</v>
      </c>
      <c r="H8" s="49" t="s">
        <v>5</v>
      </c>
      <c r="I8" s="49" t="s">
        <v>6</v>
      </c>
      <c r="J8" s="35" t="s">
        <v>7</v>
      </c>
      <c r="K8" s="36"/>
      <c r="L8" s="36"/>
      <c r="M8" s="36"/>
      <c r="N8" s="37"/>
      <c r="O8" s="53" t="s">
        <v>8</v>
      </c>
      <c r="P8" s="2"/>
    </row>
    <row r="9" spans="1:16" ht="13.5">
      <c r="A9" s="2"/>
      <c r="B9" s="28"/>
      <c r="C9" s="28"/>
      <c r="D9" s="28"/>
      <c r="E9" s="28"/>
      <c r="F9" s="29"/>
      <c r="G9" s="37"/>
      <c r="H9" s="49"/>
      <c r="I9" s="49"/>
      <c r="J9" s="33" t="s">
        <v>4</v>
      </c>
      <c r="K9" s="35" t="s">
        <v>9</v>
      </c>
      <c r="L9" s="36"/>
      <c r="M9" s="36"/>
      <c r="N9" s="37"/>
      <c r="O9" s="54"/>
      <c r="P9" s="2"/>
    </row>
    <row r="10" spans="1:16" ht="50.25" customHeight="1">
      <c r="A10" s="2"/>
      <c r="B10" s="30"/>
      <c r="C10" s="30"/>
      <c r="D10" s="30"/>
      <c r="E10" s="30"/>
      <c r="F10" s="31"/>
      <c r="G10" s="37"/>
      <c r="H10" s="49"/>
      <c r="I10" s="49"/>
      <c r="J10" s="34"/>
      <c r="K10" s="5" t="s">
        <v>10</v>
      </c>
      <c r="L10" s="5" t="s">
        <v>11</v>
      </c>
      <c r="M10" s="5" t="s">
        <v>12</v>
      </c>
      <c r="N10" s="5" t="s">
        <v>13</v>
      </c>
      <c r="O10" s="55"/>
      <c r="P10" s="2"/>
    </row>
    <row r="11" spans="2:15" ht="9" customHeight="1">
      <c r="B11" s="6"/>
      <c r="C11" s="3"/>
      <c r="D11" s="3"/>
      <c r="E11" s="3"/>
      <c r="F11" s="4"/>
      <c r="G11" s="3"/>
      <c r="H11" s="3"/>
      <c r="I11" s="3"/>
      <c r="J11" s="7"/>
      <c r="K11" s="7"/>
      <c r="L11" s="7"/>
      <c r="M11" s="7"/>
      <c r="N11" s="7"/>
      <c r="O11" s="7"/>
    </row>
    <row r="12" spans="2:15" ht="13.5">
      <c r="B12" s="39" t="s">
        <v>14</v>
      </c>
      <c r="C12" s="39"/>
      <c r="D12" s="39"/>
      <c r="E12" s="39"/>
      <c r="F12" s="40"/>
      <c r="G12" s="6"/>
      <c r="H12" s="9"/>
      <c r="I12" s="9"/>
      <c r="J12" s="9"/>
      <c r="K12" s="9"/>
      <c r="L12" s="9"/>
      <c r="M12" s="9"/>
      <c r="N12" s="9"/>
      <c r="O12" s="9"/>
    </row>
    <row r="13" spans="2:15" ht="13.5">
      <c r="B13" s="6"/>
      <c r="C13" s="28" t="s">
        <v>15</v>
      </c>
      <c r="D13" s="28"/>
      <c r="E13" s="28"/>
      <c r="F13" s="29"/>
      <c r="G13" s="10">
        <f>SUM(H13:J13)+O13</f>
        <v>25880</v>
      </c>
      <c r="H13" s="11">
        <f>+H14+H20</f>
        <v>8721</v>
      </c>
      <c r="I13" s="12">
        <f>+I14+I20</f>
        <v>311</v>
      </c>
      <c r="J13" s="12">
        <f>SUM(K13:N13)</f>
        <v>16804</v>
      </c>
      <c r="K13" s="12">
        <f>+K14+K20</f>
        <v>3785</v>
      </c>
      <c r="L13" s="12">
        <f>+L14+L20</f>
        <v>8384</v>
      </c>
      <c r="M13" s="12">
        <f>+M14+M20</f>
        <v>2548</v>
      </c>
      <c r="N13" s="12">
        <f>+N14+N20</f>
        <v>2087</v>
      </c>
      <c r="O13" s="12">
        <f>+O14+O20</f>
        <v>44</v>
      </c>
    </row>
    <row r="14" spans="2:15" ht="13.5">
      <c r="B14" s="6"/>
      <c r="C14" s="3"/>
      <c r="D14" s="39" t="s">
        <v>16</v>
      </c>
      <c r="E14" s="39"/>
      <c r="F14" s="40"/>
      <c r="G14" s="10">
        <f>SUM(H14:J14)+O14</f>
        <v>25616</v>
      </c>
      <c r="H14" s="11">
        <f>SUM(H15:H19)</f>
        <v>8578</v>
      </c>
      <c r="I14" s="12">
        <f>SUM(I15:I19)</f>
        <v>304</v>
      </c>
      <c r="J14" s="12">
        <f>SUM(K14:N14)</f>
        <v>16692</v>
      </c>
      <c r="K14" s="12">
        <f>SUM(K15:K19)</f>
        <v>3720</v>
      </c>
      <c r="L14" s="12">
        <f>SUM(L15:L19)</f>
        <v>8350</v>
      </c>
      <c r="M14" s="12">
        <f>SUM(M15:M19)</f>
        <v>2541</v>
      </c>
      <c r="N14" s="12">
        <f>SUM(N15:N19)</f>
        <v>2081</v>
      </c>
      <c r="O14" s="12">
        <f>SUM(O15:O19)</f>
        <v>42</v>
      </c>
    </row>
    <row r="15" spans="2:15" ht="13.5">
      <c r="B15" s="6"/>
      <c r="C15" s="3"/>
      <c r="D15" s="3"/>
      <c r="E15" s="8" t="s">
        <v>17</v>
      </c>
      <c r="F15" s="13"/>
      <c r="G15" s="10">
        <f>SUM(H15:J15)+O15</f>
        <v>12288</v>
      </c>
      <c r="H15" s="11">
        <v>7301</v>
      </c>
      <c r="I15" s="12">
        <v>33</v>
      </c>
      <c r="J15" s="12">
        <f>SUM(K15:N15)</f>
        <v>4941</v>
      </c>
      <c r="K15" s="12">
        <v>103</v>
      </c>
      <c r="L15" s="12">
        <v>1769</v>
      </c>
      <c r="M15" s="12">
        <v>1565</v>
      </c>
      <c r="N15" s="12">
        <v>1504</v>
      </c>
      <c r="O15" s="12">
        <v>13</v>
      </c>
    </row>
    <row r="16" spans="2:15" ht="13.5">
      <c r="B16" s="6"/>
      <c r="C16" s="3"/>
      <c r="D16" s="3"/>
      <c r="E16" s="8" t="s">
        <v>18</v>
      </c>
      <c r="F16" s="13"/>
      <c r="G16" s="32">
        <f>SUM(H16:J16)+O16</f>
        <v>4332</v>
      </c>
      <c r="H16" s="38">
        <v>2</v>
      </c>
      <c r="I16" s="38">
        <v>1</v>
      </c>
      <c r="J16" s="38">
        <f>SUM(K16:N17)</f>
        <v>4329</v>
      </c>
      <c r="K16" s="38">
        <v>15</v>
      </c>
      <c r="L16" s="38">
        <v>3091</v>
      </c>
      <c r="M16" s="38">
        <v>677</v>
      </c>
      <c r="N16" s="38">
        <v>546</v>
      </c>
      <c r="O16" s="38"/>
    </row>
    <row r="17" spans="2:15" ht="13.5">
      <c r="B17" s="6"/>
      <c r="C17" s="3"/>
      <c r="D17" s="3"/>
      <c r="E17" s="8" t="s">
        <v>19</v>
      </c>
      <c r="F17" s="13"/>
      <c r="G17" s="32"/>
      <c r="H17" s="38"/>
      <c r="I17" s="38"/>
      <c r="J17" s="38"/>
      <c r="K17" s="38"/>
      <c r="L17" s="38"/>
      <c r="M17" s="38"/>
      <c r="N17" s="38"/>
      <c r="O17" s="38"/>
    </row>
    <row r="18" spans="2:15" ht="13.5">
      <c r="B18" s="6"/>
      <c r="C18" s="3"/>
      <c r="D18" s="3"/>
      <c r="E18" s="8" t="s">
        <v>20</v>
      </c>
      <c r="F18" s="13"/>
      <c r="G18" s="10">
        <f>SUM(H18:J18)+O18</f>
        <v>8264</v>
      </c>
      <c r="H18" s="11">
        <v>1226</v>
      </c>
      <c r="I18" s="12">
        <v>253</v>
      </c>
      <c r="J18" s="12">
        <f>SUM(K18:N18)</f>
        <v>6766</v>
      </c>
      <c r="K18" s="12">
        <v>3506</v>
      </c>
      <c r="L18" s="12">
        <v>3075</v>
      </c>
      <c r="M18" s="12">
        <v>166</v>
      </c>
      <c r="N18" s="12">
        <v>19</v>
      </c>
      <c r="O18" s="12">
        <v>19</v>
      </c>
    </row>
    <row r="19" spans="2:15" ht="13.5">
      <c r="B19" s="6"/>
      <c r="C19" s="3"/>
      <c r="D19" s="3"/>
      <c r="E19" s="8" t="s">
        <v>21</v>
      </c>
      <c r="F19" s="13"/>
      <c r="G19" s="10">
        <f>SUM(H19:J19)+O19</f>
        <v>732</v>
      </c>
      <c r="H19" s="11">
        <v>49</v>
      </c>
      <c r="I19" s="12">
        <v>17</v>
      </c>
      <c r="J19" s="12">
        <f>SUM(K19:N19)</f>
        <v>656</v>
      </c>
      <c r="K19" s="12">
        <v>96</v>
      </c>
      <c r="L19" s="12">
        <v>415</v>
      </c>
      <c r="M19" s="12">
        <v>133</v>
      </c>
      <c r="N19" s="12">
        <v>12</v>
      </c>
      <c r="O19" s="12">
        <v>10</v>
      </c>
    </row>
    <row r="20" spans="2:15" ht="13.5">
      <c r="B20" s="6"/>
      <c r="C20" s="3"/>
      <c r="D20" s="39" t="s">
        <v>22</v>
      </c>
      <c r="E20" s="39"/>
      <c r="F20" s="40"/>
      <c r="G20" s="10">
        <f>SUM(H20:J20)+O20</f>
        <v>264</v>
      </c>
      <c r="H20" s="11">
        <v>143</v>
      </c>
      <c r="I20" s="12">
        <v>7</v>
      </c>
      <c r="J20" s="12">
        <f>SUM(K20:N20)</f>
        <v>112</v>
      </c>
      <c r="K20" s="12">
        <v>65</v>
      </c>
      <c r="L20" s="12">
        <v>34</v>
      </c>
      <c r="M20" s="12">
        <v>7</v>
      </c>
      <c r="N20" s="12">
        <v>6</v>
      </c>
      <c r="O20" s="12">
        <v>2</v>
      </c>
    </row>
    <row r="21" spans="2:15" ht="13.5">
      <c r="B21" s="39" t="s">
        <v>23</v>
      </c>
      <c r="C21" s="39"/>
      <c r="D21" s="39"/>
      <c r="E21" s="39"/>
      <c r="F21" s="40"/>
      <c r="G21" s="14"/>
      <c r="H21" s="11"/>
      <c r="I21" s="12"/>
      <c r="J21" s="12"/>
      <c r="K21" s="12"/>
      <c r="L21" s="12"/>
      <c r="M21" s="12"/>
      <c r="N21" s="12"/>
      <c r="O21" s="12"/>
    </row>
    <row r="22" spans="2:15" ht="13.5">
      <c r="B22" s="8"/>
      <c r="C22" s="39" t="s">
        <v>15</v>
      </c>
      <c r="D22" s="39"/>
      <c r="E22" s="39"/>
      <c r="F22" s="40"/>
      <c r="G22" s="10">
        <f>SUM(H22:J22)+O22</f>
        <v>67394</v>
      </c>
      <c r="H22" s="11">
        <f>+H23+H29</f>
        <v>26646</v>
      </c>
      <c r="I22" s="12">
        <f>+I23+I29</f>
        <v>750</v>
      </c>
      <c r="J22" s="12">
        <f aca="true" t="shared" si="0" ref="J22:J29">SUM(K22:N22)</f>
        <v>39891</v>
      </c>
      <c r="K22" s="12">
        <f>+K23+K29</f>
        <v>6157</v>
      </c>
      <c r="L22" s="12">
        <f>+L23+L29</f>
        <v>20075</v>
      </c>
      <c r="M22" s="12">
        <f>+M23+M29</f>
        <v>7494</v>
      </c>
      <c r="N22" s="12">
        <f>+N23+N29</f>
        <v>6165</v>
      </c>
      <c r="O22" s="12">
        <f>+O23+O29</f>
        <v>107</v>
      </c>
    </row>
    <row r="23" spans="2:15" ht="13.5">
      <c r="B23" s="6"/>
      <c r="C23" s="3"/>
      <c r="D23" s="39" t="s">
        <v>16</v>
      </c>
      <c r="E23" s="39"/>
      <c r="F23" s="40"/>
      <c r="G23" s="10">
        <f>SUM(H23:J23)+O23</f>
        <v>66800</v>
      </c>
      <c r="H23" s="11">
        <f>SUM(H24:H28)</f>
        <v>26260</v>
      </c>
      <c r="I23" s="12">
        <f>SUM(I24:I28)</f>
        <v>730</v>
      </c>
      <c r="J23" s="12">
        <f t="shared" si="0"/>
        <v>39710</v>
      </c>
      <c r="K23" s="12">
        <f>SUM(K24:K28)</f>
        <v>6064</v>
      </c>
      <c r="L23" s="12">
        <f>SUM(L24:L28)</f>
        <v>20016</v>
      </c>
      <c r="M23" s="12">
        <f>SUM(M24:M28)</f>
        <v>7478</v>
      </c>
      <c r="N23" s="12">
        <f>SUM(N24:N28)</f>
        <v>6152</v>
      </c>
      <c r="O23" s="12">
        <f>SUM(O24:O28)</f>
        <v>100</v>
      </c>
    </row>
    <row r="24" spans="2:15" ht="13.5">
      <c r="B24" s="6"/>
      <c r="C24" s="3"/>
      <c r="D24" s="3"/>
      <c r="E24" s="8" t="s">
        <v>17</v>
      </c>
      <c r="F24" s="13"/>
      <c r="G24" s="10">
        <f>SUM(H24:J24)+O24</f>
        <v>38399</v>
      </c>
      <c r="H24" s="11">
        <v>23404</v>
      </c>
      <c r="I24" s="12">
        <v>95</v>
      </c>
      <c r="J24" s="12">
        <f t="shared" si="0"/>
        <v>14865</v>
      </c>
      <c r="K24" s="12">
        <v>248</v>
      </c>
      <c r="L24" s="12">
        <v>5111</v>
      </c>
      <c r="M24" s="12">
        <v>4907</v>
      </c>
      <c r="N24" s="12">
        <v>4599</v>
      </c>
      <c r="O24" s="12">
        <v>35</v>
      </c>
    </row>
    <row r="25" spans="2:15" ht="13.5">
      <c r="B25" s="6"/>
      <c r="C25" s="3"/>
      <c r="D25" s="3"/>
      <c r="E25" s="8" t="s">
        <v>18</v>
      </c>
      <c r="F25" s="13"/>
      <c r="G25" s="32">
        <f>SUM(H25:J25)+O25</f>
        <v>11205</v>
      </c>
      <c r="H25" s="38">
        <v>7</v>
      </c>
      <c r="I25" s="38">
        <v>1</v>
      </c>
      <c r="J25" s="38">
        <f t="shared" si="0"/>
        <v>11197</v>
      </c>
      <c r="K25" s="38">
        <v>24</v>
      </c>
      <c r="L25" s="38">
        <v>7789</v>
      </c>
      <c r="M25" s="38">
        <v>1913</v>
      </c>
      <c r="N25" s="38">
        <v>1471</v>
      </c>
      <c r="O25" s="38"/>
    </row>
    <row r="26" spans="2:15" ht="13.5">
      <c r="B26" s="6"/>
      <c r="C26" s="3"/>
      <c r="D26" s="3"/>
      <c r="E26" s="8" t="s">
        <v>19</v>
      </c>
      <c r="F26" s="13"/>
      <c r="G26" s="32"/>
      <c r="H26" s="38"/>
      <c r="I26" s="38"/>
      <c r="J26" s="38">
        <f t="shared" si="0"/>
        <v>0</v>
      </c>
      <c r="K26" s="38"/>
      <c r="L26" s="38"/>
      <c r="M26" s="38"/>
      <c r="N26" s="38"/>
      <c r="O26" s="38"/>
    </row>
    <row r="27" spans="2:15" ht="13.5">
      <c r="B27" s="6"/>
      <c r="C27" s="3"/>
      <c r="D27" s="3"/>
      <c r="E27" s="8" t="s">
        <v>20</v>
      </c>
      <c r="F27" s="13"/>
      <c r="G27" s="10">
        <f>SUM(H27:J27)+O27</f>
        <v>15558</v>
      </c>
      <c r="H27" s="11">
        <v>2703</v>
      </c>
      <c r="I27" s="12">
        <v>583</v>
      </c>
      <c r="J27" s="12">
        <f t="shared" si="0"/>
        <v>12228</v>
      </c>
      <c r="K27" s="12">
        <v>5644</v>
      </c>
      <c r="L27" s="12">
        <v>6077</v>
      </c>
      <c r="M27" s="12">
        <v>453</v>
      </c>
      <c r="N27" s="12">
        <v>54</v>
      </c>
      <c r="O27" s="12">
        <v>44</v>
      </c>
    </row>
    <row r="28" spans="2:15" ht="13.5">
      <c r="B28" s="6"/>
      <c r="C28" s="3"/>
      <c r="D28" s="3"/>
      <c r="E28" s="8" t="s">
        <v>21</v>
      </c>
      <c r="F28" s="13"/>
      <c r="G28" s="10">
        <f>SUM(H28:J28)+O28</f>
        <v>1638</v>
      </c>
      <c r="H28" s="11">
        <v>146</v>
      </c>
      <c r="I28" s="12">
        <v>51</v>
      </c>
      <c r="J28" s="12">
        <f t="shared" si="0"/>
        <v>1420</v>
      </c>
      <c r="K28" s="12">
        <v>148</v>
      </c>
      <c r="L28" s="12">
        <v>1039</v>
      </c>
      <c r="M28" s="12">
        <v>205</v>
      </c>
      <c r="N28" s="12">
        <v>28</v>
      </c>
      <c r="O28" s="12">
        <v>21</v>
      </c>
    </row>
    <row r="29" spans="2:15" ht="13.5">
      <c r="B29" s="6"/>
      <c r="C29" s="3"/>
      <c r="D29" s="39" t="s">
        <v>22</v>
      </c>
      <c r="E29" s="39"/>
      <c r="F29" s="40"/>
      <c r="G29" s="10">
        <f>SUM(H29:J29)+O29</f>
        <v>594</v>
      </c>
      <c r="H29" s="11">
        <v>386</v>
      </c>
      <c r="I29" s="12">
        <v>20</v>
      </c>
      <c r="J29" s="12">
        <f t="shared" si="0"/>
        <v>181</v>
      </c>
      <c r="K29" s="12">
        <v>93</v>
      </c>
      <c r="L29" s="12">
        <v>59</v>
      </c>
      <c r="M29" s="12">
        <v>16</v>
      </c>
      <c r="N29" s="12">
        <v>13</v>
      </c>
      <c r="O29" s="12">
        <v>7</v>
      </c>
    </row>
    <row r="30" spans="2:15" ht="13.5">
      <c r="B30" s="39" t="s">
        <v>24</v>
      </c>
      <c r="C30" s="39"/>
      <c r="D30" s="39"/>
      <c r="E30" s="39"/>
      <c r="F30" s="40"/>
      <c r="G30" s="14"/>
      <c r="H30" s="1"/>
      <c r="I30" s="9"/>
      <c r="J30" s="9"/>
      <c r="K30" s="9"/>
      <c r="L30" s="9"/>
      <c r="M30" s="9"/>
      <c r="N30" s="9"/>
      <c r="O30" s="9"/>
    </row>
    <row r="31" spans="2:15" ht="13.5">
      <c r="B31" s="6"/>
      <c r="C31" s="39" t="s">
        <v>15</v>
      </c>
      <c r="D31" s="39"/>
      <c r="E31" s="39"/>
      <c r="F31" s="40"/>
      <c r="G31" s="15">
        <f aca="true" t="shared" si="1" ref="G31:O31">+G22/G13</f>
        <v>2.604095826893354</v>
      </c>
      <c r="H31" s="16">
        <f t="shared" si="1"/>
        <v>3.0553835569315444</v>
      </c>
      <c r="I31" s="16">
        <f t="shared" si="1"/>
        <v>2.4115755627009645</v>
      </c>
      <c r="J31" s="16">
        <f t="shared" si="1"/>
        <v>2.3738990716496073</v>
      </c>
      <c r="K31" s="17">
        <f t="shared" si="1"/>
        <v>1.62668428005284</v>
      </c>
      <c r="L31" s="17">
        <f t="shared" si="1"/>
        <v>2.39444179389313</v>
      </c>
      <c r="M31" s="17">
        <f t="shared" si="1"/>
        <v>2.9411302982731553</v>
      </c>
      <c r="N31" s="17">
        <f t="shared" si="1"/>
        <v>2.9540009583133684</v>
      </c>
      <c r="O31" s="17">
        <f t="shared" si="1"/>
        <v>2.4318181818181817</v>
      </c>
    </row>
    <row r="32" spans="2:15" ht="13.5">
      <c r="B32" s="6"/>
      <c r="C32" s="3"/>
      <c r="D32" s="39" t="s">
        <v>16</v>
      </c>
      <c r="E32" s="39"/>
      <c r="F32" s="40"/>
      <c r="G32" s="15">
        <f aca="true" t="shared" si="2" ref="G32:O32">+G23/G14</f>
        <v>2.607745159275453</v>
      </c>
      <c r="H32" s="16">
        <f t="shared" si="2"/>
        <v>3.0613196549312196</v>
      </c>
      <c r="I32" s="16">
        <f t="shared" si="2"/>
        <v>2.401315789473684</v>
      </c>
      <c r="J32" s="16">
        <f t="shared" si="2"/>
        <v>2.378983944404505</v>
      </c>
      <c r="K32" s="17">
        <f t="shared" si="2"/>
        <v>1.6301075268817204</v>
      </c>
      <c r="L32" s="17">
        <f t="shared" si="2"/>
        <v>2.397125748502994</v>
      </c>
      <c r="M32" s="17">
        <f t="shared" si="2"/>
        <v>2.942935852026761</v>
      </c>
      <c r="N32" s="17">
        <f t="shared" si="2"/>
        <v>2.956271023546372</v>
      </c>
      <c r="O32" s="17">
        <f t="shared" si="2"/>
        <v>2.380952380952381</v>
      </c>
    </row>
    <row r="33" spans="2:15" ht="13.5">
      <c r="B33" s="6"/>
      <c r="C33" s="3"/>
      <c r="D33" s="3"/>
      <c r="E33" s="8" t="s">
        <v>17</v>
      </c>
      <c r="F33" s="13"/>
      <c r="G33" s="15">
        <f aca="true" t="shared" si="3" ref="G33:O33">+G24/G15</f>
        <v>3.1249186197916665</v>
      </c>
      <c r="H33" s="16">
        <f t="shared" si="3"/>
        <v>3.205588275578688</v>
      </c>
      <c r="I33" s="16">
        <f t="shared" si="3"/>
        <v>2.878787878787879</v>
      </c>
      <c r="J33" s="16">
        <f t="shared" si="3"/>
        <v>3.0085003035822706</v>
      </c>
      <c r="K33" s="16">
        <f t="shared" si="3"/>
        <v>2.407766990291262</v>
      </c>
      <c r="L33" s="16">
        <f t="shared" si="3"/>
        <v>2.8892029395138494</v>
      </c>
      <c r="M33" s="16">
        <f t="shared" si="3"/>
        <v>3.1354632587859426</v>
      </c>
      <c r="N33" s="16">
        <f t="shared" si="3"/>
        <v>3.057845744680851</v>
      </c>
      <c r="O33" s="16">
        <f t="shared" si="3"/>
        <v>2.6923076923076925</v>
      </c>
    </row>
    <row r="34" spans="2:15" ht="13.5">
      <c r="B34" s="6"/>
      <c r="C34" s="3"/>
      <c r="D34" s="3"/>
      <c r="E34" s="8" t="s">
        <v>18</v>
      </c>
      <c r="F34" s="13"/>
      <c r="G34" s="41">
        <f aca="true" t="shared" si="4" ref="G34:N34">+G25/G16</f>
        <v>2.5865650969529086</v>
      </c>
      <c r="H34" s="45">
        <f t="shared" si="4"/>
        <v>3.5</v>
      </c>
      <c r="I34" s="45">
        <f t="shared" si="4"/>
        <v>1</v>
      </c>
      <c r="J34" s="45">
        <f t="shared" si="4"/>
        <v>2.5865095865095866</v>
      </c>
      <c r="K34" s="45">
        <f t="shared" si="4"/>
        <v>1.6</v>
      </c>
      <c r="L34" s="45">
        <f t="shared" si="4"/>
        <v>2.5198964736331284</v>
      </c>
      <c r="M34" s="45">
        <f t="shared" si="4"/>
        <v>2.8257016248153617</v>
      </c>
      <c r="N34" s="45">
        <f t="shared" si="4"/>
        <v>2.6941391941391943</v>
      </c>
      <c r="O34" s="45"/>
    </row>
    <row r="35" spans="2:15" ht="13.5">
      <c r="B35" s="6"/>
      <c r="C35" s="3"/>
      <c r="D35" s="3"/>
      <c r="E35" s="8" t="s">
        <v>19</v>
      </c>
      <c r="F35" s="13"/>
      <c r="G35" s="41" t="e">
        <f aca="true" t="shared" si="5" ref="G35:O35">+G26/$H17</f>
        <v>#DIV/0!</v>
      </c>
      <c r="H35" s="45" t="e">
        <f t="shared" si="5"/>
        <v>#DIV/0!</v>
      </c>
      <c r="I35" s="45" t="e">
        <f t="shared" si="5"/>
        <v>#DIV/0!</v>
      </c>
      <c r="J35" s="45" t="e">
        <f t="shared" si="5"/>
        <v>#DIV/0!</v>
      </c>
      <c r="K35" s="45" t="e">
        <f t="shared" si="5"/>
        <v>#DIV/0!</v>
      </c>
      <c r="L35" s="45" t="e">
        <f t="shared" si="5"/>
        <v>#DIV/0!</v>
      </c>
      <c r="M35" s="45" t="e">
        <f t="shared" si="5"/>
        <v>#DIV/0!</v>
      </c>
      <c r="N35" s="45" t="e">
        <f t="shared" si="5"/>
        <v>#DIV/0!</v>
      </c>
      <c r="O35" s="45" t="e">
        <f t="shared" si="5"/>
        <v>#DIV/0!</v>
      </c>
    </row>
    <row r="36" spans="2:15" ht="13.5">
      <c r="B36" s="6"/>
      <c r="C36" s="3"/>
      <c r="D36" s="3"/>
      <c r="E36" s="8" t="s">
        <v>20</v>
      </c>
      <c r="F36" s="13"/>
      <c r="G36" s="15">
        <f aca="true" t="shared" si="6" ref="G36:O36">+G27/G18</f>
        <v>1.882623426911907</v>
      </c>
      <c r="H36" s="16">
        <f t="shared" si="6"/>
        <v>2.2047308319738987</v>
      </c>
      <c r="I36" s="16">
        <f t="shared" si="6"/>
        <v>2.3043478260869565</v>
      </c>
      <c r="J36" s="16">
        <f t="shared" si="6"/>
        <v>1.8072716523795447</v>
      </c>
      <c r="K36" s="16">
        <f t="shared" si="6"/>
        <v>1.609811751283514</v>
      </c>
      <c r="L36" s="16">
        <f t="shared" si="6"/>
        <v>1.976260162601626</v>
      </c>
      <c r="M36" s="16">
        <f t="shared" si="6"/>
        <v>2.7289156626506026</v>
      </c>
      <c r="N36" s="16">
        <f t="shared" si="6"/>
        <v>2.8421052631578947</v>
      </c>
      <c r="O36" s="16">
        <f t="shared" si="6"/>
        <v>2.3157894736842106</v>
      </c>
    </row>
    <row r="37" spans="2:15" ht="13.5">
      <c r="B37" s="6"/>
      <c r="C37" s="3"/>
      <c r="D37" s="3"/>
      <c r="E37" s="8" t="s">
        <v>21</v>
      </c>
      <c r="F37" s="13"/>
      <c r="G37" s="15">
        <f aca="true" t="shared" si="7" ref="G37:O37">+G28/G19</f>
        <v>2.237704918032787</v>
      </c>
      <c r="H37" s="16">
        <f t="shared" si="7"/>
        <v>2.979591836734694</v>
      </c>
      <c r="I37" s="16">
        <f t="shared" si="7"/>
        <v>3</v>
      </c>
      <c r="J37" s="16">
        <f t="shared" si="7"/>
        <v>2.1646341463414633</v>
      </c>
      <c r="K37" s="16">
        <f t="shared" si="7"/>
        <v>1.5416666666666667</v>
      </c>
      <c r="L37" s="16">
        <f t="shared" si="7"/>
        <v>2.503614457831325</v>
      </c>
      <c r="M37" s="16">
        <f t="shared" si="7"/>
        <v>1.5413533834586466</v>
      </c>
      <c r="N37" s="16">
        <f t="shared" si="7"/>
        <v>2.3333333333333335</v>
      </c>
      <c r="O37" s="16">
        <f t="shared" si="7"/>
        <v>2.1</v>
      </c>
    </row>
    <row r="38" spans="2:15" ht="13.5">
      <c r="B38" s="6"/>
      <c r="C38" s="3"/>
      <c r="D38" s="39" t="s">
        <v>22</v>
      </c>
      <c r="E38" s="39"/>
      <c r="F38" s="40"/>
      <c r="G38" s="15">
        <f aca="true" t="shared" si="8" ref="G38:O38">+G29/G20</f>
        <v>2.25</v>
      </c>
      <c r="H38" s="16">
        <f t="shared" si="8"/>
        <v>2.699300699300699</v>
      </c>
      <c r="I38" s="16">
        <f t="shared" si="8"/>
        <v>2.857142857142857</v>
      </c>
      <c r="J38" s="16">
        <f t="shared" si="8"/>
        <v>1.6160714285714286</v>
      </c>
      <c r="K38" s="16">
        <f t="shared" si="8"/>
        <v>1.4307692307692308</v>
      </c>
      <c r="L38" s="16">
        <f t="shared" si="8"/>
        <v>1.7352941176470589</v>
      </c>
      <c r="M38" s="16">
        <f t="shared" si="8"/>
        <v>2.2857142857142856</v>
      </c>
      <c r="N38" s="16">
        <f t="shared" si="8"/>
        <v>2.1666666666666665</v>
      </c>
      <c r="O38" s="16">
        <f t="shared" si="8"/>
        <v>3.5</v>
      </c>
    </row>
    <row r="39" spans="2:15" ht="13.5">
      <c r="B39" s="39" t="s">
        <v>25</v>
      </c>
      <c r="C39" s="39"/>
      <c r="D39" s="39"/>
      <c r="E39" s="39"/>
      <c r="F39" s="40"/>
      <c r="G39" s="14"/>
      <c r="H39" s="1"/>
      <c r="I39" s="9"/>
      <c r="J39" s="9"/>
      <c r="K39" s="9"/>
      <c r="L39" s="9"/>
      <c r="M39" s="9"/>
      <c r="N39" s="9"/>
      <c r="O39" s="9"/>
    </row>
    <row r="40" spans="2:16" ht="13.5">
      <c r="B40" s="6"/>
      <c r="C40" s="39" t="s">
        <v>15</v>
      </c>
      <c r="D40" s="39"/>
      <c r="E40" s="39"/>
      <c r="F40" s="40"/>
      <c r="G40" s="18">
        <v>69.6</v>
      </c>
      <c r="H40" s="19">
        <v>101.2</v>
      </c>
      <c r="I40" s="20">
        <v>53.3</v>
      </c>
      <c r="J40" s="20">
        <v>53.5</v>
      </c>
      <c r="K40" s="20">
        <v>32.5</v>
      </c>
      <c r="L40" s="20">
        <v>49.1</v>
      </c>
      <c r="M40" s="20">
        <v>75</v>
      </c>
      <c r="N40" s="20">
        <v>83.3</v>
      </c>
      <c r="O40" s="20">
        <v>65.4</v>
      </c>
      <c r="P40" s="21"/>
    </row>
    <row r="41" spans="2:15" ht="13.5">
      <c r="B41" s="6"/>
      <c r="C41" s="3"/>
      <c r="D41" s="39" t="s">
        <v>16</v>
      </c>
      <c r="E41" s="39"/>
      <c r="F41" s="40"/>
      <c r="G41" s="18">
        <v>69.8</v>
      </c>
      <c r="H41" s="19">
        <v>101.8</v>
      </c>
      <c r="I41" s="20">
        <v>53.3</v>
      </c>
      <c r="J41" s="20">
        <v>53.7</v>
      </c>
      <c r="K41" s="20">
        <v>32.6</v>
      </c>
      <c r="L41" s="20">
        <v>49.1</v>
      </c>
      <c r="M41" s="20">
        <v>75.1</v>
      </c>
      <c r="N41" s="20">
        <v>83.4</v>
      </c>
      <c r="O41" s="20">
        <v>66.7</v>
      </c>
    </row>
    <row r="42" spans="2:15" ht="13.5">
      <c r="B42" s="6"/>
      <c r="C42" s="3"/>
      <c r="D42" s="3"/>
      <c r="E42" s="8" t="s">
        <v>17</v>
      </c>
      <c r="F42" s="13"/>
      <c r="G42" s="18">
        <v>98.1</v>
      </c>
      <c r="H42" s="19">
        <v>110.4</v>
      </c>
      <c r="I42" s="20">
        <v>79</v>
      </c>
      <c r="J42" s="20">
        <v>80.2</v>
      </c>
      <c r="K42" s="20">
        <v>83.4</v>
      </c>
      <c r="L42" s="20">
        <v>71.7</v>
      </c>
      <c r="M42" s="20">
        <v>81.8</v>
      </c>
      <c r="N42" s="20">
        <v>88.2</v>
      </c>
      <c r="O42" s="20">
        <v>114.1</v>
      </c>
    </row>
    <row r="43" spans="2:15" ht="13.5">
      <c r="B43" s="6"/>
      <c r="C43" s="3"/>
      <c r="D43" s="3"/>
      <c r="E43" s="8" t="s">
        <v>18</v>
      </c>
      <c r="F43" s="13"/>
      <c r="G43" s="43">
        <v>52.9</v>
      </c>
      <c r="H43" s="44">
        <v>70</v>
      </c>
      <c r="I43" s="44">
        <v>33</v>
      </c>
      <c r="J43" s="44">
        <v>52.9</v>
      </c>
      <c r="K43" s="44">
        <v>47.2</v>
      </c>
      <c r="L43" s="44">
        <v>45.8</v>
      </c>
      <c r="M43" s="44">
        <v>71.3</v>
      </c>
      <c r="N43" s="44">
        <v>69.9</v>
      </c>
      <c r="O43" s="44"/>
    </row>
    <row r="44" spans="2:15" ht="13.5">
      <c r="B44" s="6"/>
      <c r="C44" s="3"/>
      <c r="D44" s="3"/>
      <c r="E44" s="8" t="s">
        <v>19</v>
      </c>
      <c r="F44" s="13"/>
      <c r="G44" s="43"/>
      <c r="H44" s="44"/>
      <c r="I44" s="44"/>
      <c r="J44" s="44"/>
      <c r="K44" s="44"/>
      <c r="L44" s="44"/>
      <c r="M44" s="44"/>
      <c r="N44" s="44"/>
      <c r="O44" s="44"/>
    </row>
    <row r="45" spans="2:15" ht="13.5">
      <c r="B45" s="6"/>
      <c r="C45" s="3"/>
      <c r="D45" s="3"/>
      <c r="E45" s="8" t="s">
        <v>20</v>
      </c>
      <c r="F45" s="13"/>
      <c r="G45" s="18">
        <v>38.4</v>
      </c>
      <c r="H45" s="19">
        <v>51.4</v>
      </c>
      <c r="I45" s="20">
        <v>49.3</v>
      </c>
      <c r="J45" s="20">
        <v>35.7</v>
      </c>
      <c r="K45" s="20">
        <v>31.1</v>
      </c>
      <c r="L45" s="20">
        <v>39.4</v>
      </c>
      <c r="M45" s="20">
        <v>58.6</v>
      </c>
      <c r="N45" s="20">
        <v>81.8</v>
      </c>
      <c r="O45" s="20">
        <v>42.8</v>
      </c>
    </row>
    <row r="46" spans="2:15" ht="13.5">
      <c r="B46" s="6"/>
      <c r="C46" s="3"/>
      <c r="D46" s="3"/>
      <c r="E46" s="8" t="s">
        <v>21</v>
      </c>
      <c r="F46" s="13"/>
      <c r="G46" s="22">
        <v>48</v>
      </c>
      <c r="H46" s="19">
        <v>89.8</v>
      </c>
      <c r="I46" s="20">
        <v>62.8</v>
      </c>
      <c r="J46" s="20">
        <v>44.5</v>
      </c>
      <c r="K46" s="20">
        <v>28.6</v>
      </c>
      <c r="L46" s="20">
        <v>49.5</v>
      </c>
      <c r="M46" s="20">
        <v>36.2</v>
      </c>
      <c r="N46" s="20">
        <v>90.3</v>
      </c>
      <c r="O46" s="20">
        <v>50.5</v>
      </c>
    </row>
    <row r="47" spans="2:15" ht="13.5">
      <c r="B47" s="6"/>
      <c r="C47" s="3"/>
      <c r="D47" s="39" t="s">
        <v>22</v>
      </c>
      <c r="E47" s="39"/>
      <c r="F47" s="40"/>
      <c r="G47" s="18">
        <v>51.1</v>
      </c>
      <c r="H47" s="19">
        <v>64.1</v>
      </c>
      <c r="I47" s="20">
        <v>56.2</v>
      </c>
      <c r="J47" s="20">
        <v>34.3</v>
      </c>
      <c r="K47" s="20">
        <v>29.7</v>
      </c>
      <c r="L47" s="20">
        <v>36</v>
      </c>
      <c r="M47" s="20">
        <v>51</v>
      </c>
      <c r="N47" s="20">
        <v>56.3</v>
      </c>
      <c r="O47" s="20">
        <v>36.8</v>
      </c>
    </row>
    <row r="48" spans="2:15" ht="13.5">
      <c r="B48" s="39" t="s">
        <v>26</v>
      </c>
      <c r="C48" s="39"/>
      <c r="D48" s="39"/>
      <c r="E48" s="39"/>
      <c r="F48" s="40"/>
      <c r="G48" s="14"/>
      <c r="H48" s="1"/>
      <c r="I48" s="20"/>
      <c r="J48" s="20"/>
      <c r="K48" s="20"/>
      <c r="L48" s="20"/>
      <c r="M48" s="20"/>
      <c r="N48" s="20"/>
      <c r="O48" s="20"/>
    </row>
    <row r="49" spans="2:15" ht="13.5">
      <c r="B49" s="6"/>
      <c r="C49" s="39" t="s">
        <v>15</v>
      </c>
      <c r="D49" s="39"/>
      <c r="E49" s="39"/>
      <c r="F49" s="40"/>
      <c r="G49" s="23">
        <f aca="true" t="shared" si="9" ref="G49:O49">+ROUND(G40/G31,1)</f>
        <v>26.7</v>
      </c>
      <c r="H49" s="19">
        <f t="shared" si="9"/>
        <v>33.1</v>
      </c>
      <c r="I49" s="19">
        <f t="shared" si="9"/>
        <v>22.1</v>
      </c>
      <c r="J49" s="19">
        <f t="shared" si="9"/>
        <v>22.5</v>
      </c>
      <c r="K49" s="19">
        <f t="shared" si="9"/>
        <v>20</v>
      </c>
      <c r="L49" s="19">
        <f t="shared" si="9"/>
        <v>20.5</v>
      </c>
      <c r="M49" s="19">
        <f t="shared" si="9"/>
        <v>25.5</v>
      </c>
      <c r="N49" s="19">
        <f t="shared" si="9"/>
        <v>28.2</v>
      </c>
      <c r="O49" s="19">
        <f t="shared" si="9"/>
        <v>26.9</v>
      </c>
    </row>
    <row r="50" spans="2:15" ht="13.5">
      <c r="B50" s="6"/>
      <c r="C50" s="3"/>
      <c r="D50" s="39" t="s">
        <v>16</v>
      </c>
      <c r="E50" s="39"/>
      <c r="F50" s="40"/>
      <c r="G50" s="23">
        <f aca="true" t="shared" si="10" ref="G50:O50">+ROUND(G41/G32,1)</f>
        <v>26.8</v>
      </c>
      <c r="H50" s="19">
        <f t="shared" si="10"/>
        <v>33.3</v>
      </c>
      <c r="I50" s="19">
        <f t="shared" si="10"/>
        <v>22.2</v>
      </c>
      <c r="J50" s="19">
        <f t="shared" si="10"/>
        <v>22.6</v>
      </c>
      <c r="K50" s="19">
        <f t="shared" si="10"/>
        <v>20</v>
      </c>
      <c r="L50" s="19">
        <f t="shared" si="10"/>
        <v>20.5</v>
      </c>
      <c r="M50" s="19">
        <f t="shared" si="10"/>
        <v>25.5</v>
      </c>
      <c r="N50" s="19">
        <f t="shared" si="10"/>
        <v>28.2</v>
      </c>
      <c r="O50" s="19">
        <f t="shared" si="10"/>
        <v>28</v>
      </c>
    </row>
    <row r="51" spans="2:15" ht="13.5">
      <c r="B51" s="6"/>
      <c r="C51" s="3"/>
      <c r="D51" s="3"/>
      <c r="E51" s="8" t="s">
        <v>17</v>
      </c>
      <c r="F51" s="13"/>
      <c r="G51" s="23">
        <f>+ROUND(G42/G33,1)</f>
        <v>31.4</v>
      </c>
      <c r="H51" s="19">
        <f>+ROUND(H42/H33,1)</f>
        <v>34.4</v>
      </c>
      <c r="I51" s="19">
        <f>+ROUND(I42/I33,1)</f>
        <v>27.4</v>
      </c>
      <c r="J51" s="19">
        <f>+ROUNDDOWN(J42/J33,1)</f>
        <v>26.6</v>
      </c>
      <c r="K51" s="19">
        <f>+ROUND(K42/K33,1)</f>
        <v>34.6</v>
      </c>
      <c r="L51" s="19">
        <f>+ROUND(L42/L33,1)</f>
        <v>24.8</v>
      </c>
      <c r="M51" s="19">
        <f>+ROUND(M42/M33,1)</f>
        <v>26.1</v>
      </c>
      <c r="N51" s="19">
        <f>+ROUND(N42/N33,1)</f>
        <v>28.8</v>
      </c>
      <c r="O51" s="19">
        <f>+ROUND(O42/O33,1)</f>
        <v>42.4</v>
      </c>
    </row>
    <row r="52" spans="2:15" ht="13.5">
      <c r="B52" s="6"/>
      <c r="C52" s="3"/>
      <c r="D52" s="3"/>
      <c r="E52" s="8" t="s">
        <v>18</v>
      </c>
      <c r="F52" s="13"/>
      <c r="G52" s="42">
        <f>+ROUNDDOWN(G43/G34,1)</f>
        <v>20.4</v>
      </c>
      <c r="H52" s="44">
        <f aca="true" t="shared" si="11" ref="H52:I55">+ROUND(H43/H34,1)</f>
        <v>20</v>
      </c>
      <c r="I52" s="44">
        <f t="shared" si="11"/>
        <v>33</v>
      </c>
      <c r="J52" s="44">
        <f>+ROUNDDOWN(J43/J34,1)</f>
        <v>20.4</v>
      </c>
      <c r="K52" s="44">
        <f aca="true" t="shared" si="12" ref="K52:M55">+ROUND(K43/K34,1)</f>
        <v>29.5</v>
      </c>
      <c r="L52" s="44">
        <f t="shared" si="12"/>
        <v>18.2</v>
      </c>
      <c r="M52" s="44">
        <f t="shared" si="12"/>
        <v>25.2</v>
      </c>
      <c r="N52" s="44">
        <f>+ROUNDUP(N43/N34,1)</f>
        <v>26</v>
      </c>
      <c r="O52" s="44"/>
    </row>
    <row r="53" spans="2:15" ht="13.5">
      <c r="B53" s="6"/>
      <c r="C53" s="3"/>
      <c r="D53" s="3"/>
      <c r="E53" s="8" t="s">
        <v>19</v>
      </c>
      <c r="F53" s="13"/>
      <c r="G53" s="42" t="e">
        <f>+ROUND(G44/G35,1)</f>
        <v>#DIV/0!</v>
      </c>
      <c r="H53" s="44" t="e">
        <f t="shared" si="11"/>
        <v>#DIV/0!</v>
      </c>
      <c r="I53" s="44" t="e">
        <f t="shared" si="11"/>
        <v>#DIV/0!</v>
      </c>
      <c r="J53" s="44" t="e">
        <f>+ROUND(J44/J35,1)</f>
        <v>#DIV/0!</v>
      </c>
      <c r="K53" s="44" t="e">
        <f t="shared" si="12"/>
        <v>#DIV/0!</v>
      </c>
      <c r="L53" s="44" t="e">
        <f t="shared" si="12"/>
        <v>#DIV/0!</v>
      </c>
      <c r="M53" s="44" t="e">
        <f t="shared" si="12"/>
        <v>#DIV/0!</v>
      </c>
      <c r="N53" s="44" t="e">
        <f>+ROUND(N44/N35,1)</f>
        <v>#DIV/0!</v>
      </c>
      <c r="O53" s="44"/>
    </row>
    <row r="54" spans="2:15" ht="13.5">
      <c r="B54" s="6"/>
      <c r="C54" s="3"/>
      <c r="D54" s="3"/>
      <c r="E54" s="8" t="s">
        <v>20</v>
      </c>
      <c r="F54" s="13"/>
      <c r="G54" s="23">
        <f>+ROUND(G45/G36,1)</f>
        <v>20.4</v>
      </c>
      <c r="H54" s="19">
        <f t="shared" si="11"/>
        <v>23.3</v>
      </c>
      <c r="I54" s="19">
        <f t="shared" si="11"/>
        <v>21.4</v>
      </c>
      <c r="J54" s="19">
        <f>+ROUNDDOWN(J45/J36,1)</f>
        <v>19.7</v>
      </c>
      <c r="K54" s="19">
        <f t="shared" si="12"/>
        <v>19.3</v>
      </c>
      <c r="L54" s="19">
        <f t="shared" si="12"/>
        <v>19.9</v>
      </c>
      <c r="M54" s="19">
        <f t="shared" si="12"/>
        <v>21.5</v>
      </c>
      <c r="N54" s="19">
        <f>+ROUND(N45/N36,1)</f>
        <v>28.8</v>
      </c>
      <c r="O54" s="19">
        <f>+ROUND(O45/O36,1)</f>
        <v>18.5</v>
      </c>
    </row>
    <row r="55" spans="2:15" ht="13.5">
      <c r="B55" s="6"/>
      <c r="C55" s="3"/>
      <c r="D55" s="3"/>
      <c r="E55" s="8" t="s">
        <v>21</v>
      </c>
      <c r="F55" s="13"/>
      <c r="G55" s="23">
        <f>+ROUND(G46/G37,1)</f>
        <v>21.5</v>
      </c>
      <c r="H55" s="19">
        <f t="shared" si="11"/>
        <v>30.1</v>
      </c>
      <c r="I55" s="19">
        <f t="shared" si="11"/>
        <v>20.9</v>
      </c>
      <c r="J55" s="19">
        <f>+ROUND(J46/J37,1)</f>
        <v>20.6</v>
      </c>
      <c r="K55" s="19">
        <f t="shared" si="12"/>
        <v>18.6</v>
      </c>
      <c r="L55" s="19">
        <f t="shared" si="12"/>
        <v>19.8</v>
      </c>
      <c r="M55" s="19">
        <f t="shared" si="12"/>
        <v>23.5</v>
      </c>
      <c r="N55" s="19">
        <f>+ROUND(N46/N37,1)</f>
        <v>38.7</v>
      </c>
      <c r="O55" s="19">
        <f>+ROUND(O46/O37,1)</f>
        <v>24</v>
      </c>
    </row>
    <row r="56" spans="2:15" ht="13.5">
      <c r="B56" s="6"/>
      <c r="C56" s="3"/>
      <c r="D56" s="39" t="s">
        <v>22</v>
      </c>
      <c r="E56" s="39"/>
      <c r="F56" s="40"/>
      <c r="G56" s="23">
        <f>+ROUND(G47/G38,1)</f>
        <v>22.7</v>
      </c>
      <c r="H56" s="19">
        <f>+ROUNDUP(H47/H38,1)</f>
        <v>23.8</v>
      </c>
      <c r="I56" s="19">
        <f>+ROUNDUP(I47/I38,1)</f>
        <v>19.700000000000003</v>
      </c>
      <c r="J56" s="19">
        <f>+ROUNDUP(J47/J38,1)</f>
        <v>21.3</v>
      </c>
      <c r="K56" s="19">
        <f>+ROUNDUP(K47/K38,1)</f>
        <v>20.8</v>
      </c>
      <c r="L56" s="19">
        <f>+ROUND(L47/L38,1)</f>
        <v>20.7</v>
      </c>
      <c r="M56" s="19">
        <f>+ROUND(M47/M38,1)</f>
        <v>22.3</v>
      </c>
      <c r="N56" s="19">
        <f>+ROUNDUP(N47/N38,1)</f>
        <v>26</v>
      </c>
      <c r="O56" s="19">
        <f>+ROUND(O47/O38,1)</f>
        <v>10.5</v>
      </c>
    </row>
    <row r="57" spans="2:15" ht="13.5">
      <c r="B57" s="6"/>
      <c r="C57" s="24"/>
      <c r="D57" s="24"/>
      <c r="E57" s="24"/>
      <c r="F57" s="25"/>
      <c r="G57" s="24"/>
      <c r="H57" s="24"/>
      <c r="I57" s="24"/>
      <c r="J57" s="24"/>
      <c r="K57" s="24"/>
      <c r="L57" s="24"/>
      <c r="M57" s="24"/>
      <c r="N57" s="24"/>
      <c r="O57" s="24"/>
    </row>
    <row r="59" spans="3:5" ht="13.5">
      <c r="C59" s="47" t="s">
        <v>27</v>
      </c>
      <c r="D59" s="47"/>
      <c r="E59" s="47"/>
    </row>
  </sheetData>
  <mergeCells count="79">
    <mergeCell ref="C59:E59"/>
    <mergeCell ref="C1:M1"/>
    <mergeCell ref="G8:G10"/>
    <mergeCell ref="H8:H10"/>
    <mergeCell ref="I8:I10"/>
    <mergeCell ref="E5:O5"/>
    <mergeCell ref="M7:O7"/>
    <mergeCell ref="J8:N8"/>
    <mergeCell ref="C7:E7"/>
    <mergeCell ref="O8:O10"/>
    <mergeCell ref="C4:M4"/>
    <mergeCell ref="D50:F50"/>
    <mergeCell ref="D23:F23"/>
    <mergeCell ref="D29:F29"/>
    <mergeCell ref="D20:F20"/>
    <mergeCell ref="B30:F30"/>
    <mergeCell ref="B21:F21"/>
    <mergeCell ref="C22:F22"/>
    <mergeCell ref="D38:F38"/>
    <mergeCell ref="H25:H26"/>
    <mergeCell ref="D56:F56"/>
    <mergeCell ref="B39:F39"/>
    <mergeCell ref="C40:F40"/>
    <mergeCell ref="D41:F41"/>
    <mergeCell ref="D47:F47"/>
    <mergeCell ref="B48:F48"/>
    <mergeCell ref="C49:F49"/>
    <mergeCell ref="M25:M26"/>
    <mergeCell ref="N25:N26"/>
    <mergeCell ref="C31:F31"/>
    <mergeCell ref="D32:F32"/>
    <mergeCell ref="I25:I26"/>
    <mergeCell ref="J25:J26"/>
    <mergeCell ref="O25:O26"/>
    <mergeCell ref="H34:H35"/>
    <mergeCell ref="I34:I35"/>
    <mergeCell ref="J34:J35"/>
    <mergeCell ref="K34:K35"/>
    <mergeCell ref="L34:L35"/>
    <mergeCell ref="M34:M35"/>
    <mergeCell ref="N34:N35"/>
    <mergeCell ref="K25:K26"/>
    <mergeCell ref="L25:L26"/>
    <mergeCell ref="H43:H44"/>
    <mergeCell ref="I43:I44"/>
    <mergeCell ref="J43:J44"/>
    <mergeCell ref="K43:K44"/>
    <mergeCell ref="I52:I53"/>
    <mergeCell ref="J52:J53"/>
    <mergeCell ref="K52:K53"/>
    <mergeCell ref="O34:O35"/>
    <mergeCell ref="L43:L44"/>
    <mergeCell ref="M43:M44"/>
    <mergeCell ref="N43:N44"/>
    <mergeCell ref="O43:O44"/>
    <mergeCell ref="O16:O17"/>
    <mergeCell ref="G34:G35"/>
    <mergeCell ref="G52:G53"/>
    <mergeCell ref="G43:G44"/>
    <mergeCell ref="G25:G26"/>
    <mergeCell ref="L52:L53"/>
    <mergeCell ref="M52:M53"/>
    <mergeCell ref="N52:N53"/>
    <mergeCell ref="O52:O53"/>
    <mergeCell ref="H52:H53"/>
    <mergeCell ref="L16:L17"/>
    <mergeCell ref="M16:M17"/>
    <mergeCell ref="N16:N17"/>
    <mergeCell ref="D14:F14"/>
    <mergeCell ref="B8:F10"/>
    <mergeCell ref="G16:G17"/>
    <mergeCell ref="J9:J10"/>
    <mergeCell ref="K9:N9"/>
    <mergeCell ref="H16:H17"/>
    <mergeCell ref="I16:I17"/>
    <mergeCell ref="J16:J17"/>
    <mergeCell ref="K16:K17"/>
    <mergeCell ref="B12:F12"/>
    <mergeCell ref="C13:F13"/>
  </mergeCells>
  <printOptions/>
  <pageMargins left="0.1968503937007874" right="0" top="0.5905511811023623" bottom="0" header="0.5118110236220472" footer="0.5118110236220472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2007-06-05T06:35:38Z</cp:lastPrinted>
  <dcterms:created xsi:type="dcterms:W3CDTF">1997-01-08T22:48:59Z</dcterms:created>
  <dcterms:modified xsi:type="dcterms:W3CDTF">2007-06-05T06:37:18Z</dcterms:modified>
  <cp:category/>
  <cp:version/>
  <cp:contentType/>
  <cp:contentStatus/>
</cp:coreProperties>
</file>