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005"/>
  </bookViews>
  <sheets>
    <sheet name="世帯数及び人口の推移" sheetId="6" r:id="rId1"/>
  </sheets>
  <calcPr calcId="162913"/>
</workbook>
</file>

<file path=xl/calcChain.xml><?xml version="1.0" encoding="utf-8"?>
<calcChain xmlns="http://schemas.openxmlformats.org/spreadsheetml/2006/main">
  <c r="Z54" i="6" l="1"/>
  <c r="W54" i="6"/>
  <c r="Q54" i="6"/>
  <c r="T54" i="6" s="1"/>
  <c r="Z53" i="6" l="1"/>
  <c r="W53" i="6"/>
  <c r="T53" i="6"/>
  <c r="Q53" i="6"/>
  <c r="T52" i="6"/>
  <c r="T51" i="6"/>
  <c r="T42" i="6"/>
  <c r="Z52" i="6" l="1"/>
  <c r="W52" i="6"/>
  <c r="Q52" i="6"/>
  <c r="Z49" i="6" l="1"/>
  <c r="Z50" i="6"/>
  <c r="Z51" i="6"/>
  <c r="T48" i="6"/>
  <c r="T50" i="6"/>
  <c r="H48" i="6" l="1"/>
  <c r="Z48" i="6" l="1"/>
  <c r="T49" i="6"/>
  <c r="W48" i="6"/>
  <c r="W47" i="6"/>
  <c r="Z47" i="6" l="1"/>
  <c r="H46" i="6" l="1"/>
  <c r="Q45" i="6"/>
  <c r="Z45" i="6"/>
  <c r="W45" i="6"/>
  <c r="T45" i="6"/>
  <c r="Z44" i="6"/>
  <c r="W44" i="6"/>
  <c r="H43" i="6"/>
  <c r="Z43" i="6" s="1"/>
  <c r="H42" i="6"/>
  <c r="Z42" i="6" s="1"/>
  <c r="H39" i="6"/>
  <c r="W39" i="6" s="1"/>
  <c r="H38" i="6"/>
  <c r="Q38" i="6" s="1"/>
  <c r="T38" i="6" s="1"/>
  <c r="W37" i="6"/>
  <c r="W36" i="6"/>
  <c r="H35" i="6"/>
  <c r="W35" i="6" s="1"/>
  <c r="H34" i="6"/>
  <c r="W34" i="6" s="1"/>
  <c r="H33" i="6"/>
  <c r="W33" i="6" s="1"/>
  <c r="H32" i="6"/>
  <c r="W32" i="6" s="1"/>
  <c r="H31" i="6"/>
  <c r="W31" i="6" s="1"/>
  <c r="H30" i="6"/>
  <c r="W30" i="6" s="1"/>
  <c r="H29" i="6"/>
  <c r="W29" i="6" s="1"/>
  <c r="H28" i="6"/>
  <c r="W28" i="6"/>
  <c r="H27" i="6"/>
  <c r="W27" i="6" s="1"/>
  <c r="H26" i="6"/>
  <c r="W26" i="6" s="1"/>
  <c r="Q26" i="6"/>
  <c r="H25" i="6"/>
  <c r="W25" i="6" s="1"/>
  <c r="H24" i="6"/>
  <c r="W24" i="6" s="1"/>
  <c r="H23" i="6"/>
  <c r="W23" i="6" s="1"/>
  <c r="H22" i="6"/>
  <c r="W22" i="6" s="1"/>
  <c r="H21" i="6"/>
  <c r="W21" i="6" s="1"/>
  <c r="H20" i="6"/>
  <c r="W20" i="6" s="1"/>
  <c r="H19" i="6"/>
  <c r="W19" i="6" s="1"/>
  <c r="H18" i="6"/>
  <c r="W18" i="6" s="1"/>
  <c r="H16" i="6"/>
  <c r="W16" i="6" s="1"/>
  <c r="H17" i="6"/>
  <c r="W17" i="6" s="1"/>
  <c r="I15" i="6"/>
  <c r="W15" i="6" s="1"/>
  <c r="I14" i="6"/>
  <c r="Q42" i="6"/>
  <c r="W43" i="6" l="1"/>
  <c r="Q47" i="6"/>
  <c r="T47" i="6" s="1"/>
  <c r="Q46" i="6"/>
  <c r="T46" i="6" s="1"/>
  <c r="Q43" i="6"/>
  <c r="T43" i="6" s="1"/>
  <c r="Q44" i="6"/>
  <c r="T44" i="6" s="1"/>
  <c r="W38" i="6"/>
  <c r="W42" i="6"/>
  <c r="Q39" i="6"/>
  <c r="T39" i="6" s="1"/>
  <c r="Z46" i="6"/>
  <c r="W46" i="6"/>
</calcChain>
</file>

<file path=xl/sharedStrings.xml><?xml version="1.0" encoding="utf-8"?>
<sst xmlns="http://schemas.openxmlformats.org/spreadsheetml/2006/main" count="74" uniqueCount="66">
  <si>
    <t>第 １０ 表　　　　世帯数及び人口の推移</t>
    <rPh sb="0" eb="1">
      <t>ダイ</t>
    </rPh>
    <rPh sb="5" eb="6">
      <t>ヒョウ</t>
    </rPh>
    <rPh sb="10" eb="12">
      <t>セタイ</t>
    </rPh>
    <rPh sb="12" eb="13">
      <t>スウ</t>
    </rPh>
    <rPh sb="13" eb="14">
      <t>オヨ</t>
    </rPh>
    <rPh sb="15" eb="17">
      <t>ジンコウ</t>
    </rPh>
    <rPh sb="18" eb="20">
      <t>スイイ</t>
    </rPh>
    <phoneticPr fontId="2"/>
  </si>
  <si>
    <t>( 各年１月１日現在 )</t>
    <rPh sb="2" eb="3">
      <t>カク</t>
    </rPh>
    <phoneticPr fontId="2"/>
  </si>
  <si>
    <t>人口</t>
    <rPh sb="0" eb="2">
      <t>ジンコウ</t>
    </rPh>
    <phoneticPr fontId="2"/>
  </si>
  <si>
    <t>対前年比</t>
    <rPh sb="0" eb="1">
      <t>タイ</t>
    </rPh>
    <rPh sb="1" eb="4">
      <t>ゼンネンヒ</t>
    </rPh>
    <phoneticPr fontId="2"/>
  </si>
  <si>
    <t>1世帯当り</t>
    <rPh sb="1" eb="3">
      <t>セタイ</t>
    </rPh>
    <rPh sb="3" eb="4">
      <t>アタ</t>
    </rPh>
    <phoneticPr fontId="2"/>
  </si>
  <si>
    <t>１ｋ㎡当り</t>
    <rPh sb="3" eb="4">
      <t>アタ</t>
    </rPh>
    <phoneticPr fontId="2"/>
  </si>
  <si>
    <t>年次</t>
    <rPh sb="0" eb="2">
      <t>ネンジ</t>
    </rPh>
    <phoneticPr fontId="2"/>
  </si>
  <si>
    <t>世帯数</t>
    <rPh sb="0" eb="3">
      <t>セタイスウ</t>
    </rPh>
    <phoneticPr fontId="2"/>
  </si>
  <si>
    <t>増加人口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</si>
  <si>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</si>
  <si>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</si>
  <si>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</si>
  <si>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増加率</t>
    <rPh sb="0" eb="2">
      <t>ゾウカ</t>
    </rPh>
    <rPh sb="2" eb="3">
      <t>リツ</t>
    </rPh>
    <phoneticPr fontId="2"/>
  </si>
  <si>
    <t>人員</t>
    <rPh sb="0" eb="2">
      <t>ジンイン</t>
    </rPh>
    <phoneticPr fontId="2"/>
  </si>
  <si>
    <t>人口密度</t>
    <rPh sb="0" eb="2">
      <t>ジンコウ</t>
    </rPh>
    <rPh sb="2" eb="4">
      <t>ミツド</t>
    </rPh>
    <phoneticPr fontId="2"/>
  </si>
  <si>
    <t>明治32年</t>
    <rPh sb="0" eb="2">
      <t>メイジ</t>
    </rPh>
    <rPh sb="4" eb="5">
      <t>ネン</t>
    </rPh>
    <phoneticPr fontId="2"/>
  </si>
  <si>
    <t xml:space="preserve">. . . </t>
    <phoneticPr fontId="2"/>
  </si>
  <si>
    <t>-</t>
    <phoneticPr fontId="2"/>
  </si>
  <si>
    <t>-</t>
  </si>
  <si>
    <t xml:space="preserve">. . . </t>
    <phoneticPr fontId="2"/>
  </si>
  <si>
    <t>大正7年</t>
    <rPh sb="0" eb="2">
      <t>タイショウ</t>
    </rPh>
    <rPh sb="3" eb="4">
      <t>ネン</t>
    </rPh>
    <phoneticPr fontId="2"/>
  </si>
  <si>
    <t>-</t>
    <phoneticPr fontId="2"/>
  </si>
  <si>
    <t>平成2年</t>
    <rPh sb="0" eb="2">
      <t>ヘイセイ</t>
    </rPh>
    <rPh sb="3" eb="4">
      <t>ネン</t>
    </rPh>
    <phoneticPr fontId="2"/>
  </si>
  <si>
    <t>昭和30年</t>
    <rPh sb="0" eb="2">
      <t>ショウワ</t>
    </rPh>
    <rPh sb="4" eb="5">
      <t>ネン</t>
    </rPh>
    <phoneticPr fontId="2"/>
  </si>
  <si>
    <t>注)平成24年7月9日以降は住民基本台帳に外国人住民を含む。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イコウ</t>
    </rPh>
    <rPh sb="14" eb="16">
      <t>ジュウミン</t>
    </rPh>
    <rPh sb="16" eb="18">
      <t>キホン</t>
    </rPh>
    <rPh sb="18" eb="20">
      <t>ダイチョウ</t>
    </rPh>
    <rPh sb="21" eb="23">
      <t>ガイコク</t>
    </rPh>
    <rPh sb="23" eb="24">
      <t>ジン</t>
    </rPh>
    <rPh sb="24" eb="26">
      <t>ジュウミン</t>
    </rPh>
    <rPh sb="27" eb="28">
      <t>フク</t>
    </rPh>
    <phoneticPr fontId="2"/>
  </si>
  <si>
    <t>資料　：　市民部市民課（住民基本台帳　・　昭和２０年以前は稲城町誌）</t>
    <rPh sb="0" eb="2">
      <t>シリョウ</t>
    </rPh>
    <rPh sb="5" eb="7">
      <t>シミン</t>
    </rPh>
    <rPh sb="7" eb="8">
      <t>ブ</t>
    </rPh>
    <rPh sb="8" eb="11">
      <t>シミンカ</t>
    </rPh>
    <rPh sb="12" eb="14">
      <t>ジュウミン</t>
    </rPh>
    <rPh sb="14" eb="16">
      <t>キホン</t>
    </rPh>
    <rPh sb="16" eb="18">
      <t>ダイチョウ</t>
    </rPh>
    <rPh sb="21" eb="23">
      <t>ショウワ</t>
    </rPh>
    <rPh sb="25" eb="28">
      <t>ネンイゼン</t>
    </rPh>
    <rPh sb="29" eb="31">
      <t>イナギ</t>
    </rPh>
    <rPh sb="31" eb="32">
      <t>チョウ</t>
    </rPh>
    <rPh sb="32" eb="33">
      <t>シ</t>
    </rPh>
    <phoneticPr fontId="2"/>
  </si>
  <si>
    <t>(世帯）</t>
    <rPh sb="1" eb="3">
      <t>セタイ</t>
    </rPh>
    <phoneticPr fontId="2"/>
  </si>
  <si>
    <t>（人）</t>
    <rPh sb="1" eb="2">
      <t>ニン</t>
    </rPh>
    <phoneticPr fontId="2"/>
  </si>
  <si>
    <t>（％）</t>
    <phoneticPr fontId="2"/>
  </si>
  <si>
    <t>平成3年</t>
    <rPh sb="0" eb="2">
      <t>ヘイセイ</t>
    </rPh>
    <rPh sb="3" eb="4">
      <t>ネン</t>
    </rPh>
    <phoneticPr fontId="2"/>
  </si>
  <si>
    <t>平成4年</t>
    <rPh sb="0" eb="2">
      <t>ヘイセイ</t>
    </rPh>
    <rPh sb="3" eb="4">
      <t>ネン</t>
    </rPh>
    <phoneticPr fontId="2"/>
  </si>
  <si>
    <t>平成5年</t>
    <rPh sb="0" eb="2">
      <t>ヘイセイ</t>
    </rPh>
    <rPh sb="3" eb="4">
      <t>ネン</t>
    </rPh>
    <phoneticPr fontId="2"/>
  </si>
  <si>
    <t>平成6年</t>
    <rPh sb="0" eb="2">
      <t>ヘイセイ</t>
    </rPh>
    <rPh sb="3" eb="4">
      <t>ネン</t>
    </rPh>
    <phoneticPr fontId="2"/>
  </si>
  <si>
    <t>平成7年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</si>
  <si>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</si>
  <si>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平成9年</t>
    <rPh sb="0" eb="2">
      <t>ヘイセイ</t>
    </rPh>
    <rPh sb="3" eb="4">
      <t>ネン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</si>
  <si>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</si>
  <si>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</si>
  <si>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</si>
  <si>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</si>
  <si>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</si>
  <si>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</si>
  <si>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</si>
  <si>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</si>
  <si>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</si>
  <si>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</si>
  <si>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</si>
  <si>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</si>
  <si>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</si>
  <si>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</si>
  <si>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</si>
  <si>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</si>
  <si>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</si>
  <si>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</si>
  <si>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</si>
  <si>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</si>
  <si>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</si>
  <si>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昭和４０年</t>
    <rPh sb="0" eb="2">
      <t>ショウワ</t>
    </rPh>
    <rPh sb="4" eb="5">
      <t>ネン</t>
    </rPh>
    <phoneticPr fontId="2"/>
  </si>
  <si>
    <t>昭和５０年</t>
    <rPh sb="0" eb="2">
      <t>ショウワ</t>
    </rPh>
    <rPh sb="4" eb="5">
      <t>ネン</t>
    </rPh>
    <phoneticPr fontId="2"/>
  </si>
  <si>
    <t>昭和６０年</t>
    <rPh sb="0" eb="2">
      <t>ショウワ</t>
    </rPh>
    <rPh sb="4" eb="5">
      <t>ネン</t>
    </rPh>
    <phoneticPr fontId="2"/>
  </si>
  <si>
    <t>昭和６４年</t>
    <rPh sb="0" eb="2">
      <t>ショウワ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</si>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</sst>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;&quot;△ &quot;#,##0"/>
    <numFmt numFmtId="178" formatCode="0.0;&quot;△ &quot;0.0"/>
    <numFmt numFmtId="179" formatCode="#,##0.0;[Red]\-#,##0.0"/>
    <numFmt numFmtId="180" formatCode="0.00_);[Red]\(0.00\)"/>
    <numFmt numFmtId="181" formatCode="#,##0.00_ ;[Red]\-#,##0.00\ "/>
    <numFmt numFmtId="182" formatCode="#,##0;[Red]\-#,##0&quot;＆&quot;&quot;円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distributed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distributed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distributed"/>
    </xf>
    <xf numFmtId="0" fontId="3" fillId="0" borderId="7" xfId="0" applyFont="1" applyBorder="1"/>
    <xf numFmtId="0" fontId="3" fillId="0" borderId="8" xfId="0" applyFont="1" applyBorder="1"/>
    <xf numFmtId="176" fontId="3" fillId="0" borderId="0" xfId="0" applyNumberFormat="1" applyFont="1" applyBorder="1"/>
    <xf numFmtId="0" fontId="3" fillId="0" borderId="0" xfId="0" applyFont="1" applyFill="1" applyBorder="1"/>
    <xf numFmtId="38" fontId="3" fillId="0" borderId="1" xfId="1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2" fontId="3" fillId="0" borderId="1" xfId="1" applyNumberFormat="1" applyFont="1" applyFill="1" applyBorder="1" applyAlignment="1"/>
    <xf numFmtId="178" fontId="3" fillId="0" borderId="1" xfId="1" applyNumberFormat="1" applyFont="1" applyFill="1" applyBorder="1" applyAlignment="1"/>
    <xf numFmtId="180" fontId="3" fillId="0" borderId="1" xfId="1" applyNumberFormat="1" applyFont="1" applyFill="1" applyBorder="1" applyAlignment="1"/>
    <xf numFmtId="0" fontId="3" fillId="0" borderId="0" xfId="0" applyFont="1" applyBorder="1" applyAlignment="1">
      <alignment horizontal="center"/>
    </xf>
    <xf numFmtId="38" fontId="3" fillId="0" borderId="0" xfId="1" applyFont="1" applyFill="1" applyBorder="1" applyAlignment="1"/>
    <xf numFmtId="178" fontId="3" fillId="0" borderId="0" xfId="1" applyNumberFormat="1" applyFont="1" applyFill="1" applyBorder="1" applyAlignment="1"/>
    <xf numFmtId="182" fontId="3" fillId="0" borderId="0" xfId="1" applyNumberFormat="1" applyFont="1" applyFill="1" applyBorder="1" applyAlignment="1"/>
    <xf numFmtId="180" fontId="3" fillId="0" borderId="0" xfId="1" applyNumberFormat="1" applyFont="1" applyFill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0" xfId="1" applyFont="1" applyFill="1" applyBorder="1" applyAlignment="1"/>
    <xf numFmtId="38" fontId="3" fillId="0" borderId="0" xfId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178" fontId="3" fillId="0" borderId="0" xfId="1" applyNumberFormat="1" applyFont="1" applyBorder="1" applyAlignment="1">
      <alignment horizontal="right"/>
    </xf>
    <xf numFmtId="38" fontId="3" fillId="0" borderId="0" xfId="1" applyFont="1" applyBorder="1" applyAlignment="1">
      <alignment horizontal="right"/>
    </xf>
    <xf numFmtId="38" fontId="3" fillId="0" borderId="0" xfId="1" applyFont="1" applyFill="1" applyBorder="1" applyAlignment="1"/>
    <xf numFmtId="176" fontId="3" fillId="0" borderId="5" xfId="0" applyNumberFormat="1" applyFont="1" applyBorder="1"/>
    <xf numFmtId="38" fontId="3" fillId="0" borderId="0" xfId="1" applyFont="1" applyBorder="1"/>
    <xf numFmtId="38" fontId="3" fillId="0" borderId="0" xfId="1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right"/>
    </xf>
    <xf numFmtId="0" fontId="3" fillId="0" borderId="5" xfId="0" applyFont="1" applyFill="1" applyBorder="1"/>
    <xf numFmtId="0" fontId="3" fillId="0" borderId="8" xfId="0" applyFont="1" applyBorder="1" applyAlignment="1">
      <alignment horizontal="center"/>
    </xf>
    <xf numFmtId="0" fontId="3" fillId="0" borderId="7" xfId="0" applyFont="1" applyFill="1" applyBorder="1"/>
    <xf numFmtId="38" fontId="3" fillId="0" borderId="0" xfId="1" applyFont="1" applyFill="1" applyBorder="1" applyAlignment="1"/>
    <xf numFmtId="38" fontId="3" fillId="0" borderId="0" xfId="1" applyFont="1" applyFill="1" applyBorder="1" applyAlignment="1"/>
    <xf numFmtId="0" fontId="0" fillId="0" borderId="0" xfId="0" applyFont="1"/>
    <xf numFmtId="0" fontId="6" fillId="0" borderId="0" xfId="0" applyFont="1"/>
    <xf numFmtId="38" fontId="5" fillId="0" borderId="0" xfId="1" applyFont="1" applyFill="1" applyBorder="1" applyAlignment="1"/>
    <xf numFmtId="0" fontId="7" fillId="0" borderId="0" xfId="0" applyFont="1"/>
    <xf numFmtId="0" fontId="8" fillId="0" borderId="0" xfId="0" applyFont="1"/>
    <xf numFmtId="38" fontId="7" fillId="0" borderId="0" xfId="1" applyFont="1" applyFill="1" applyBorder="1" applyAlignment="1"/>
    <xf numFmtId="0" fontId="7" fillId="0" borderId="5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82" fontId="7" fillId="0" borderId="6" xfId="1" applyNumberFormat="1" applyFont="1" applyFill="1" applyBorder="1" applyAlignment="1"/>
    <xf numFmtId="182" fontId="7" fillId="0" borderId="0" xfId="1" applyNumberFormat="1" applyFont="1" applyFill="1" applyBorder="1" applyAlignment="1"/>
    <xf numFmtId="38" fontId="7" fillId="0" borderId="0" xfId="1" applyFont="1" applyFill="1" applyBorder="1" applyAlignment="1"/>
    <xf numFmtId="38" fontId="7" fillId="0" borderId="0" xfId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82" fontId="3" fillId="0" borderId="6" xfId="1" applyNumberFormat="1" applyFont="1" applyFill="1" applyBorder="1" applyAlignment="1"/>
    <xf numFmtId="182" fontId="3" fillId="0" borderId="0" xfId="1" applyNumberFormat="1" applyFont="1" applyFill="1" applyBorder="1" applyAlignment="1"/>
    <xf numFmtId="38" fontId="3" fillId="0" borderId="0" xfId="1" applyFont="1" applyFill="1" applyBorder="1" applyAlignment="1"/>
    <xf numFmtId="38" fontId="3" fillId="0" borderId="0" xfId="1" applyFont="1" applyFill="1" applyBorder="1" applyAlignment="1">
      <alignment horizontal="right"/>
    </xf>
    <xf numFmtId="179" fontId="3" fillId="0" borderId="0" xfId="1" applyNumberFormat="1" applyFont="1" applyFill="1" applyBorder="1" applyAlignment="1">
      <alignment horizontal="right"/>
    </xf>
    <xf numFmtId="181" fontId="3" fillId="0" borderId="0" xfId="1" applyNumberFormat="1" applyFont="1" applyFill="1" applyBorder="1" applyAlignment="1">
      <alignment horizontal="right"/>
    </xf>
    <xf numFmtId="182" fontId="3" fillId="0" borderId="6" xfId="1" applyNumberFormat="1" applyFont="1" applyFill="1" applyBorder="1" applyAlignment="1">
      <alignment horizontal="right"/>
    </xf>
    <xf numFmtId="182" fontId="3" fillId="0" borderId="0" xfId="1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right"/>
    </xf>
    <xf numFmtId="180" fontId="3" fillId="0" borderId="0" xfId="1" applyNumberFormat="1" applyFont="1" applyFill="1" applyBorder="1" applyAlignment="1"/>
    <xf numFmtId="180" fontId="3" fillId="0" borderId="0" xfId="1" applyNumberFormat="1" applyFont="1" applyFill="1" applyBorder="1" applyAlignment="1">
      <alignment horizontal="right"/>
    </xf>
    <xf numFmtId="38" fontId="3" fillId="0" borderId="6" xfId="1" applyFont="1" applyFill="1" applyBorder="1" applyAlignment="1">
      <alignment horizontal="right"/>
    </xf>
    <xf numFmtId="178" fontId="3" fillId="0" borderId="0" xfId="1" applyNumberFormat="1" applyFont="1" applyFill="1" applyBorder="1" applyAlignment="1"/>
    <xf numFmtId="0" fontId="3" fillId="0" borderId="0" xfId="0" applyFont="1" applyAlignment="1">
      <alignment horizontal="left"/>
    </xf>
    <xf numFmtId="38" fontId="3" fillId="0" borderId="0" xfId="1" applyFont="1" applyBorder="1" applyAlignment="1">
      <alignment horizontal="right"/>
    </xf>
    <xf numFmtId="181" fontId="3" fillId="0" borderId="0" xfId="1" applyNumberFormat="1" applyFont="1" applyBorder="1" applyAlignment="1">
      <alignment horizontal="right"/>
    </xf>
    <xf numFmtId="178" fontId="3" fillId="0" borderId="0" xfId="1" applyNumberFormat="1" applyFont="1" applyBorder="1" applyAlignment="1">
      <alignment horizontal="right"/>
    </xf>
    <xf numFmtId="38" fontId="3" fillId="0" borderId="6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6" xfId="0" applyFont="1" applyBorder="1" applyAlignment="1">
      <alignment horizontal="distributed" justifyLastLine="1"/>
    </xf>
    <xf numFmtId="0" fontId="3" fillId="0" borderId="0" xfId="0" applyFont="1" applyBorder="1" applyAlignment="1">
      <alignment horizontal="distributed" justifyLastLine="1"/>
    </xf>
    <xf numFmtId="0" fontId="3" fillId="0" borderId="5" xfId="0" applyFont="1" applyBorder="1" applyAlignment="1">
      <alignment horizontal="distributed" justifyLastLine="1"/>
    </xf>
    <xf numFmtId="0" fontId="4" fillId="0" borderId="0" xfId="0" applyFont="1" applyAlignment="1">
      <alignment horizontal="distributed"/>
    </xf>
    <xf numFmtId="177" fontId="3" fillId="0" borderId="0" xfId="1" applyNumberFormat="1" applyFont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82" fontId="5" fillId="0" borderId="6" xfId="1" applyNumberFormat="1" applyFont="1" applyFill="1" applyBorder="1" applyAlignment="1"/>
    <xf numFmtId="182" fontId="5" fillId="0" borderId="0" xfId="1" applyNumberFormat="1" applyFont="1" applyFill="1" applyBorder="1" applyAlignment="1"/>
    <xf numFmtId="38" fontId="5" fillId="0" borderId="0" xfId="1" applyFont="1" applyFill="1" applyBorder="1" applyAlignment="1"/>
    <xf numFmtId="38" fontId="5" fillId="0" borderId="0" xfId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8"/>
  <sheetViews>
    <sheetView tabSelected="1" zoomScale="84" zoomScaleNormal="84" workbookViewId="0"/>
  </sheetViews>
  <sheetFormatPr defaultRowHeight="13.5" x14ac:dyDescent="0.15"/>
  <cols>
    <col min="1" max="1" width="6" customWidth="1"/>
    <col min="2" max="2" width="2" customWidth="1"/>
    <col min="3" max="3" width="4.625" customWidth="1"/>
    <col min="4" max="4" width="2" customWidth="1"/>
    <col min="5" max="5" width="2.625" customWidth="1"/>
    <col min="6" max="6" width="5.625" customWidth="1"/>
    <col min="7" max="7" width="1.625" customWidth="1"/>
    <col min="8" max="8" width="2" customWidth="1"/>
    <col min="9" max="9" width="5.625" customWidth="1"/>
    <col min="10" max="10" width="1.625" customWidth="1"/>
    <col min="11" max="11" width="2" customWidth="1"/>
    <col min="12" max="12" width="6.125" customWidth="1"/>
    <col min="13" max="13" width="1.625" customWidth="1"/>
    <col min="14" max="14" width="2" customWidth="1"/>
    <col min="15" max="15" width="6.125" customWidth="1"/>
    <col min="16" max="16" width="1.625" customWidth="1"/>
    <col min="17" max="17" width="2" customWidth="1"/>
    <col min="18" max="18" width="5.625" customWidth="1"/>
    <col min="19" max="19" width="1.625" customWidth="1"/>
    <col min="20" max="20" width="2" customWidth="1"/>
    <col min="21" max="21" width="4.625" customWidth="1"/>
    <col min="22" max="22" width="1.625" customWidth="1"/>
    <col min="23" max="23" width="2.625" customWidth="1"/>
    <col min="24" max="24" width="4.25" customWidth="1"/>
    <col min="25" max="25" width="1.625" customWidth="1"/>
    <col min="26" max="26" width="2.625" customWidth="1"/>
    <col min="27" max="27" width="4.25" customWidth="1"/>
    <col min="28" max="28" width="1.625" customWidth="1"/>
    <col min="29" max="29" width="11.875" customWidth="1"/>
  </cols>
  <sheetData>
    <row r="2" spans="1:28" ht="14.25" x14ac:dyDescent="0.15">
      <c r="G2" s="90" t="s">
        <v>0</v>
      </c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2"/>
      <c r="V2" s="1"/>
    </row>
    <row r="5" spans="1:28" x14ac:dyDescent="0.15">
      <c r="A5" s="3"/>
      <c r="B5" s="4"/>
      <c r="C5" s="82"/>
      <c r="D5" s="82"/>
      <c r="E5" s="82"/>
      <c r="F5" s="8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86" t="s">
        <v>1</v>
      </c>
      <c r="X5" s="86"/>
      <c r="Y5" s="86"/>
      <c r="Z5" s="86"/>
      <c r="AA5" s="86"/>
      <c r="AB5" s="86"/>
    </row>
    <row r="6" spans="1:28" x14ac:dyDescent="0.1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6.6" customHeight="1" x14ac:dyDescent="0.15">
      <c r="A7" s="3"/>
      <c r="B7" s="7"/>
      <c r="C7" s="8"/>
      <c r="D7" s="6"/>
      <c r="E7" s="8"/>
      <c r="F7" s="8"/>
      <c r="G7" s="6"/>
      <c r="H7" s="8"/>
      <c r="I7" s="8"/>
      <c r="J7" s="8"/>
      <c r="K7" s="8"/>
      <c r="L7" s="8"/>
      <c r="M7" s="8"/>
      <c r="N7" s="8"/>
      <c r="O7" s="8"/>
      <c r="P7" s="6"/>
      <c r="Q7" s="7"/>
      <c r="R7" s="8"/>
      <c r="S7" s="6"/>
      <c r="T7" s="7"/>
      <c r="U7" s="8"/>
      <c r="V7" s="6"/>
      <c r="W7" s="7"/>
      <c r="X7" s="8"/>
      <c r="Y7" s="6"/>
      <c r="Z7" s="8"/>
      <c r="AA7" s="8"/>
      <c r="AB7" s="6"/>
    </row>
    <row r="8" spans="1:28" ht="15.75" customHeight="1" x14ac:dyDescent="0.15">
      <c r="A8" s="3"/>
      <c r="B8" s="10"/>
      <c r="C8" s="11"/>
      <c r="D8" s="9"/>
      <c r="E8" s="11"/>
      <c r="F8" s="11"/>
      <c r="G8" s="9"/>
      <c r="H8" s="11"/>
      <c r="I8" s="11"/>
      <c r="J8" s="83" t="s">
        <v>2</v>
      </c>
      <c r="K8" s="83"/>
      <c r="L8" s="83"/>
      <c r="M8" s="83"/>
      <c r="N8" s="83"/>
      <c r="O8" s="11"/>
      <c r="P8" s="9"/>
      <c r="Q8" s="10"/>
      <c r="R8" s="11"/>
      <c r="S8" s="9"/>
      <c r="T8" s="87" t="s">
        <v>3</v>
      </c>
      <c r="U8" s="88"/>
      <c r="V8" s="89"/>
      <c r="W8" s="87" t="s">
        <v>4</v>
      </c>
      <c r="X8" s="88"/>
      <c r="Y8" s="89"/>
      <c r="Z8" s="83" t="s">
        <v>5</v>
      </c>
      <c r="AA8" s="83"/>
      <c r="AB8" s="85"/>
    </row>
    <row r="9" spans="1:28" ht="6.4" customHeight="1" x14ac:dyDescent="0.15">
      <c r="A9" s="3"/>
      <c r="B9" s="10"/>
      <c r="C9" s="83" t="s">
        <v>6</v>
      </c>
      <c r="D9" s="9"/>
      <c r="E9" s="11"/>
      <c r="F9" s="62" t="s">
        <v>7</v>
      </c>
      <c r="G9" s="9"/>
      <c r="H9" s="11"/>
      <c r="I9" s="11"/>
      <c r="J9" s="11"/>
      <c r="K9" s="11"/>
      <c r="L9" s="11"/>
      <c r="M9" s="11"/>
      <c r="N9" s="11"/>
      <c r="O9" s="11"/>
      <c r="P9" s="9"/>
      <c r="Q9" s="61" t="s">
        <v>8</v>
      </c>
      <c r="R9" s="62"/>
      <c r="S9" s="63"/>
      <c r="T9" s="10"/>
      <c r="U9" s="11"/>
      <c r="V9" s="9"/>
      <c r="W9" s="10"/>
      <c r="X9" s="11"/>
      <c r="Y9" s="9"/>
      <c r="Z9" s="11"/>
      <c r="AA9" s="11"/>
      <c r="AB9" s="9"/>
    </row>
    <row r="10" spans="1:28" ht="6.4" customHeight="1" x14ac:dyDescent="0.15">
      <c r="A10" s="3"/>
      <c r="B10" s="10"/>
      <c r="C10" s="83"/>
      <c r="D10" s="9"/>
      <c r="E10" s="11"/>
      <c r="F10" s="62"/>
      <c r="G10" s="9"/>
      <c r="H10" s="7"/>
      <c r="I10" s="8"/>
      <c r="J10" s="6"/>
      <c r="K10" s="7"/>
      <c r="L10" s="8"/>
      <c r="M10" s="6"/>
      <c r="N10" s="7"/>
      <c r="O10" s="8"/>
      <c r="P10" s="6"/>
      <c r="Q10" s="61"/>
      <c r="R10" s="62"/>
      <c r="S10" s="63"/>
      <c r="T10" s="10"/>
      <c r="U10" s="11"/>
      <c r="V10" s="9"/>
      <c r="W10" s="10"/>
      <c r="X10" s="11"/>
      <c r="Y10" s="9"/>
      <c r="Z10" s="11"/>
      <c r="AA10" s="11"/>
      <c r="AB10" s="9"/>
    </row>
    <row r="11" spans="1:28" ht="15.75" customHeight="1" x14ac:dyDescent="0.15">
      <c r="A11" s="3"/>
      <c r="B11" s="10"/>
      <c r="C11" s="11"/>
      <c r="D11" s="9"/>
      <c r="E11" s="11"/>
      <c r="F11" s="11" t="s">
        <v>26</v>
      </c>
      <c r="G11" s="9"/>
      <c r="H11" s="10"/>
      <c r="I11" s="12" t="s">
        <v>9</v>
      </c>
      <c r="J11" s="9"/>
      <c r="K11" s="10"/>
      <c r="L11" s="32" t="s">
        <v>10</v>
      </c>
      <c r="M11" s="9"/>
      <c r="N11" s="10"/>
      <c r="O11" s="32" t="s">
        <v>11</v>
      </c>
      <c r="P11" s="9"/>
      <c r="Q11" s="87"/>
      <c r="R11" s="88"/>
      <c r="S11" s="89"/>
      <c r="T11" s="87" t="s">
        <v>12</v>
      </c>
      <c r="U11" s="88"/>
      <c r="V11" s="89"/>
      <c r="W11" s="87" t="s">
        <v>13</v>
      </c>
      <c r="X11" s="88"/>
      <c r="Y11" s="89"/>
      <c r="Z11" s="88" t="s">
        <v>14</v>
      </c>
      <c r="AA11" s="88"/>
      <c r="AB11" s="89"/>
    </row>
    <row r="12" spans="1:28" ht="11.25" customHeight="1" x14ac:dyDescent="0.15">
      <c r="A12" s="3"/>
      <c r="B12" s="14"/>
      <c r="C12" s="5"/>
      <c r="D12" s="13"/>
      <c r="E12" s="5"/>
      <c r="F12" s="5"/>
      <c r="G12" s="13"/>
      <c r="H12" s="14"/>
      <c r="I12" s="29" t="s">
        <v>27</v>
      </c>
      <c r="J12" s="13"/>
      <c r="K12" s="14"/>
      <c r="L12" s="29" t="s">
        <v>27</v>
      </c>
      <c r="M12" s="13"/>
      <c r="N12" s="14"/>
      <c r="O12" s="29" t="s">
        <v>27</v>
      </c>
      <c r="P12" s="13"/>
      <c r="Q12" s="14"/>
      <c r="R12" s="29" t="s">
        <v>27</v>
      </c>
      <c r="S12" s="13"/>
      <c r="T12" s="14"/>
      <c r="U12" s="28" t="s">
        <v>28</v>
      </c>
      <c r="V12" s="13"/>
      <c r="W12" s="14"/>
      <c r="X12" s="29" t="s">
        <v>27</v>
      </c>
      <c r="Y12" s="13"/>
      <c r="Z12" s="5"/>
      <c r="AA12" s="29" t="s">
        <v>27</v>
      </c>
      <c r="AB12" s="13"/>
    </row>
    <row r="13" spans="1:28" ht="6.4" customHeight="1" x14ac:dyDescent="0.15">
      <c r="A13" s="3"/>
      <c r="B13" s="10"/>
      <c r="C13" s="11"/>
      <c r="D13" s="6"/>
      <c r="E13" s="1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36"/>
    </row>
    <row r="14" spans="1:28" ht="15.75" customHeight="1" x14ac:dyDescent="0.15">
      <c r="A14" s="3"/>
      <c r="B14" s="84" t="s">
        <v>15</v>
      </c>
      <c r="C14" s="83"/>
      <c r="D14" s="85"/>
      <c r="E14" s="37"/>
      <c r="F14" s="38" t="s">
        <v>16</v>
      </c>
      <c r="G14" s="37"/>
      <c r="H14" s="37"/>
      <c r="I14" s="37">
        <f>SUM(K14:O14)</f>
        <v>4322</v>
      </c>
      <c r="J14" s="37"/>
      <c r="K14" s="78">
        <v>2203</v>
      </c>
      <c r="L14" s="78"/>
      <c r="M14" s="37"/>
      <c r="N14" s="78">
        <v>2119</v>
      </c>
      <c r="O14" s="78"/>
      <c r="P14" s="37"/>
      <c r="Q14" s="37"/>
      <c r="R14" s="34" t="s">
        <v>21</v>
      </c>
      <c r="S14" s="37"/>
      <c r="T14" s="37"/>
      <c r="U14" s="34" t="s">
        <v>21</v>
      </c>
      <c r="V14" s="37"/>
      <c r="W14" s="78" t="s">
        <v>18</v>
      </c>
      <c r="X14" s="78"/>
      <c r="Y14" s="37"/>
      <c r="Z14" s="37"/>
      <c r="AA14" s="38" t="s">
        <v>16</v>
      </c>
      <c r="AB14" s="36"/>
    </row>
    <row r="15" spans="1:28" ht="15.75" customHeight="1" x14ac:dyDescent="0.15">
      <c r="A15" s="3"/>
      <c r="B15" s="84" t="s">
        <v>20</v>
      </c>
      <c r="C15" s="83"/>
      <c r="D15" s="85"/>
      <c r="E15" s="37"/>
      <c r="F15" s="37">
        <v>639</v>
      </c>
      <c r="G15" s="37"/>
      <c r="H15" s="37"/>
      <c r="I15" s="37">
        <f>SUM(K15:O15)</f>
        <v>4474</v>
      </c>
      <c r="J15" s="37"/>
      <c r="K15" s="78">
        <v>2258</v>
      </c>
      <c r="L15" s="78"/>
      <c r="M15" s="37"/>
      <c r="N15" s="78">
        <v>2216</v>
      </c>
      <c r="O15" s="78"/>
      <c r="P15" s="37"/>
      <c r="Q15" s="37"/>
      <c r="R15" s="34" t="s">
        <v>17</v>
      </c>
      <c r="S15" s="37"/>
      <c r="T15" s="37"/>
      <c r="U15" s="34" t="s">
        <v>17</v>
      </c>
      <c r="V15" s="37"/>
      <c r="W15" s="79">
        <f>I15/F15</f>
        <v>7.0015649452269173</v>
      </c>
      <c r="X15" s="79"/>
      <c r="Y15" s="37"/>
      <c r="Z15" s="37"/>
      <c r="AA15" s="38" t="s">
        <v>19</v>
      </c>
      <c r="AB15" s="36"/>
    </row>
    <row r="16" spans="1:28" ht="15.75" customHeight="1" x14ac:dyDescent="0.15">
      <c r="A16" s="3"/>
      <c r="B16" s="84" t="s">
        <v>23</v>
      </c>
      <c r="C16" s="83"/>
      <c r="D16" s="85"/>
      <c r="E16" s="37"/>
      <c r="F16" s="34">
        <v>1956</v>
      </c>
      <c r="G16" s="37"/>
      <c r="H16" s="78">
        <f>SUM(K16:O16)</f>
        <v>10188</v>
      </c>
      <c r="I16" s="78"/>
      <c r="J16" s="37"/>
      <c r="K16" s="78">
        <v>5081</v>
      </c>
      <c r="L16" s="78"/>
      <c r="M16" s="37"/>
      <c r="N16" s="78">
        <v>5107</v>
      </c>
      <c r="O16" s="78"/>
      <c r="P16" s="37"/>
      <c r="Q16" s="34"/>
      <c r="R16" s="34">
        <v>166</v>
      </c>
      <c r="S16" s="37"/>
      <c r="T16" s="34"/>
      <c r="U16" s="33">
        <v>1.7</v>
      </c>
      <c r="V16" s="37"/>
      <c r="W16" s="79">
        <f>H16/F16</f>
        <v>5.2085889570552144</v>
      </c>
      <c r="X16" s="79"/>
      <c r="Y16" s="37"/>
      <c r="Z16" s="34"/>
      <c r="AA16" s="34">
        <v>578</v>
      </c>
      <c r="AB16" s="36"/>
    </row>
    <row r="17" spans="1:28" ht="15.75" customHeight="1" x14ac:dyDescent="0.15">
      <c r="A17" s="3"/>
      <c r="B17" s="61" t="s">
        <v>57</v>
      </c>
      <c r="C17" s="62"/>
      <c r="D17" s="63"/>
      <c r="E17" s="34"/>
      <c r="F17" s="34">
        <v>5111</v>
      </c>
      <c r="G17" s="34"/>
      <c r="H17" s="78">
        <f>SUM(K17:O17)</f>
        <v>17502</v>
      </c>
      <c r="I17" s="78"/>
      <c r="J17" s="34"/>
      <c r="K17" s="78">
        <v>8953</v>
      </c>
      <c r="L17" s="78"/>
      <c r="M17" s="34"/>
      <c r="N17" s="78">
        <v>8549</v>
      </c>
      <c r="O17" s="78"/>
      <c r="P17" s="34"/>
      <c r="Q17" s="34"/>
      <c r="R17" s="34">
        <v>2268</v>
      </c>
      <c r="S17" s="34"/>
      <c r="T17" s="33"/>
      <c r="U17" s="33">
        <v>14.9</v>
      </c>
      <c r="V17" s="34"/>
      <c r="W17" s="79">
        <f>H17/F17</f>
        <v>3.4243787908432792</v>
      </c>
      <c r="X17" s="79"/>
      <c r="Y17" s="34"/>
      <c r="Z17" s="34"/>
      <c r="AA17" s="34">
        <v>994</v>
      </c>
      <c r="AB17" s="36"/>
    </row>
    <row r="18" spans="1:28" ht="15.75" customHeight="1" x14ac:dyDescent="0.15">
      <c r="A18" s="3"/>
      <c r="B18" s="61" t="s">
        <v>58</v>
      </c>
      <c r="C18" s="62"/>
      <c r="D18" s="63"/>
      <c r="E18" s="81">
        <v>13220</v>
      </c>
      <c r="F18" s="78"/>
      <c r="G18" s="34"/>
      <c r="H18" s="78">
        <f t="shared" ref="H18:H35" si="0">SUM(K18:O18)</f>
        <v>42772</v>
      </c>
      <c r="I18" s="78"/>
      <c r="J18" s="34"/>
      <c r="K18" s="78">
        <v>22160</v>
      </c>
      <c r="L18" s="78"/>
      <c r="M18" s="34"/>
      <c r="N18" s="78">
        <v>20612</v>
      </c>
      <c r="O18" s="78"/>
      <c r="P18" s="34"/>
      <c r="Q18" s="34"/>
      <c r="R18" s="34">
        <v>1350</v>
      </c>
      <c r="S18" s="34"/>
      <c r="T18" s="33"/>
      <c r="U18" s="33">
        <v>3.3</v>
      </c>
      <c r="V18" s="34"/>
      <c r="W18" s="79">
        <f t="shared" ref="W18:W37" si="1">H18/E18</f>
        <v>3.2354009077155825</v>
      </c>
      <c r="X18" s="79"/>
      <c r="Y18" s="34"/>
      <c r="Z18" s="78">
        <v>2429</v>
      </c>
      <c r="AA18" s="78"/>
      <c r="AB18" s="36"/>
    </row>
    <row r="19" spans="1:28" ht="15.75" customHeight="1" x14ac:dyDescent="0.15">
      <c r="A19" s="3"/>
      <c r="B19" s="61" t="s">
        <v>59</v>
      </c>
      <c r="C19" s="62"/>
      <c r="D19" s="63"/>
      <c r="E19" s="81">
        <v>15963</v>
      </c>
      <c r="F19" s="78"/>
      <c r="G19" s="34"/>
      <c r="H19" s="78">
        <f t="shared" si="0"/>
        <v>49722</v>
      </c>
      <c r="I19" s="78"/>
      <c r="J19" s="34"/>
      <c r="K19" s="78">
        <v>25564</v>
      </c>
      <c r="L19" s="78"/>
      <c r="M19" s="34"/>
      <c r="N19" s="78">
        <v>24158</v>
      </c>
      <c r="O19" s="78"/>
      <c r="P19" s="34"/>
      <c r="Q19" s="34"/>
      <c r="R19" s="34">
        <v>374</v>
      </c>
      <c r="S19" s="34"/>
      <c r="T19" s="33"/>
      <c r="U19" s="33">
        <v>0.8</v>
      </c>
      <c r="V19" s="34"/>
      <c r="W19" s="79">
        <f t="shared" si="1"/>
        <v>3.1148280398421351</v>
      </c>
      <c r="X19" s="79"/>
      <c r="Y19" s="34"/>
      <c r="Z19" s="78">
        <v>2824</v>
      </c>
      <c r="AA19" s="78"/>
      <c r="AB19" s="36"/>
    </row>
    <row r="20" spans="1:28" ht="15.75" customHeight="1" x14ac:dyDescent="0.15">
      <c r="A20" s="3"/>
      <c r="B20" s="61" t="s">
        <v>60</v>
      </c>
      <c r="C20" s="62"/>
      <c r="D20" s="63"/>
      <c r="E20" s="81">
        <v>18279</v>
      </c>
      <c r="F20" s="78"/>
      <c r="G20" s="34"/>
      <c r="H20" s="78">
        <f t="shared" si="0"/>
        <v>53642</v>
      </c>
      <c r="I20" s="78"/>
      <c r="J20" s="34"/>
      <c r="K20" s="78">
        <v>27513</v>
      </c>
      <c r="L20" s="78"/>
      <c r="M20" s="34"/>
      <c r="N20" s="78">
        <v>26129</v>
      </c>
      <c r="O20" s="78"/>
      <c r="P20" s="34"/>
      <c r="Q20" s="34"/>
      <c r="R20" s="34">
        <v>1658</v>
      </c>
      <c r="S20" s="34"/>
      <c r="T20" s="33"/>
      <c r="U20" s="33">
        <v>3.2</v>
      </c>
      <c r="V20" s="34"/>
      <c r="W20" s="79">
        <f t="shared" si="1"/>
        <v>2.9346244324087749</v>
      </c>
      <c r="X20" s="79"/>
      <c r="Y20" s="34"/>
      <c r="Z20" s="78">
        <v>3046</v>
      </c>
      <c r="AA20" s="78"/>
      <c r="AB20" s="36"/>
    </row>
    <row r="21" spans="1:28" ht="15.75" customHeight="1" x14ac:dyDescent="0.15">
      <c r="A21" s="3"/>
      <c r="B21" s="61" t="s">
        <v>22</v>
      </c>
      <c r="C21" s="62"/>
      <c r="D21" s="63"/>
      <c r="E21" s="81">
        <v>19569</v>
      </c>
      <c r="F21" s="78"/>
      <c r="G21" s="34"/>
      <c r="H21" s="78">
        <f t="shared" si="0"/>
        <v>56502</v>
      </c>
      <c r="I21" s="78"/>
      <c r="J21" s="34"/>
      <c r="K21" s="78">
        <v>29019</v>
      </c>
      <c r="L21" s="78"/>
      <c r="M21" s="34"/>
      <c r="N21" s="78">
        <v>27483</v>
      </c>
      <c r="O21" s="78"/>
      <c r="P21" s="34"/>
      <c r="Q21" s="34"/>
      <c r="R21" s="34">
        <v>2860</v>
      </c>
      <c r="S21" s="34"/>
      <c r="T21" s="33"/>
      <c r="U21" s="33">
        <v>5.3</v>
      </c>
      <c r="V21" s="34"/>
      <c r="W21" s="79">
        <f t="shared" si="1"/>
        <v>2.8873217844550054</v>
      </c>
      <c r="X21" s="79"/>
      <c r="Y21" s="34"/>
      <c r="Z21" s="78">
        <v>3153</v>
      </c>
      <c r="AA21" s="78"/>
      <c r="AB21" s="36"/>
    </row>
    <row r="22" spans="1:28" ht="15.75" customHeight="1" x14ac:dyDescent="0.15">
      <c r="A22" s="3"/>
      <c r="B22" s="61" t="s">
        <v>29</v>
      </c>
      <c r="C22" s="62"/>
      <c r="D22" s="63"/>
      <c r="E22" s="81">
        <v>20453</v>
      </c>
      <c r="F22" s="78"/>
      <c r="G22" s="34"/>
      <c r="H22" s="78">
        <f t="shared" si="0"/>
        <v>58103</v>
      </c>
      <c r="I22" s="78"/>
      <c r="J22" s="34"/>
      <c r="K22" s="78">
        <v>29947</v>
      </c>
      <c r="L22" s="78"/>
      <c r="M22" s="34"/>
      <c r="N22" s="78">
        <v>28156</v>
      </c>
      <c r="O22" s="78"/>
      <c r="P22" s="34"/>
      <c r="Q22" s="78">
        <v>1601</v>
      </c>
      <c r="R22" s="78"/>
      <c r="S22" s="34"/>
      <c r="T22" s="80">
        <v>2.8</v>
      </c>
      <c r="U22" s="80"/>
      <c r="V22" s="34"/>
      <c r="W22" s="79">
        <f t="shared" si="1"/>
        <v>2.8408057497677603</v>
      </c>
      <c r="X22" s="79"/>
      <c r="Y22" s="34"/>
      <c r="Z22" s="78">
        <v>3242</v>
      </c>
      <c r="AA22" s="78"/>
      <c r="AB22" s="36"/>
    </row>
    <row r="23" spans="1:28" ht="15.75" customHeight="1" x14ac:dyDescent="0.15">
      <c r="A23" s="3"/>
      <c r="B23" s="61" t="s">
        <v>30</v>
      </c>
      <c r="C23" s="62"/>
      <c r="D23" s="63"/>
      <c r="E23" s="81">
        <v>21185</v>
      </c>
      <c r="F23" s="78"/>
      <c r="G23" s="34"/>
      <c r="H23" s="78">
        <f t="shared" si="0"/>
        <v>58774</v>
      </c>
      <c r="I23" s="78"/>
      <c r="J23" s="34"/>
      <c r="K23" s="78">
        <v>30358</v>
      </c>
      <c r="L23" s="78"/>
      <c r="M23" s="34"/>
      <c r="N23" s="78">
        <v>28416</v>
      </c>
      <c r="O23" s="78"/>
      <c r="P23" s="34"/>
      <c r="Q23" s="78">
        <v>671</v>
      </c>
      <c r="R23" s="78"/>
      <c r="S23" s="34"/>
      <c r="T23" s="80">
        <v>1.2</v>
      </c>
      <c r="U23" s="80"/>
      <c r="V23" s="34"/>
      <c r="W23" s="79">
        <f t="shared" si="1"/>
        <v>2.7743214538588625</v>
      </c>
      <c r="X23" s="79"/>
      <c r="Y23" s="34"/>
      <c r="Z23" s="78">
        <v>3271</v>
      </c>
      <c r="AA23" s="78"/>
      <c r="AB23" s="36"/>
    </row>
    <row r="24" spans="1:28" ht="15.75" customHeight="1" x14ac:dyDescent="0.15">
      <c r="A24" s="3"/>
      <c r="B24" s="61" t="s">
        <v>31</v>
      </c>
      <c r="C24" s="62"/>
      <c r="D24" s="63"/>
      <c r="E24" s="81">
        <v>22400</v>
      </c>
      <c r="F24" s="78"/>
      <c r="G24" s="34"/>
      <c r="H24" s="78">
        <f t="shared" si="0"/>
        <v>60728</v>
      </c>
      <c r="I24" s="78"/>
      <c r="J24" s="34"/>
      <c r="K24" s="78">
        <v>31534</v>
      </c>
      <c r="L24" s="78"/>
      <c r="M24" s="34"/>
      <c r="N24" s="78">
        <v>29194</v>
      </c>
      <c r="O24" s="78"/>
      <c r="P24" s="34"/>
      <c r="Q24" s="78">
        <v>1954</v>
      </c>
      <c r="R24" s="78"/>
      <c r="S24" s="34"/>
      <c r="T24" s="80">
        <v>3.3</v>
      </c>
      <c r="U24" s="80"/>
      <c r="V24" s="34"/>
      <c r="W24" s="79">
        <f t="shared" si="1"/>
        <v>2.7110714285714286</v>
      </c>
      <c r="X24" s="79"/>
      <c r="Y24" s="34"/>
      <c r="Z24" s="78">
        <v>3379</v>
      </c>
      <c r="AA24" s="78"/>
      <c r="AB24" s="36"/>
    </row>
    <row r="25" spans="1:28" ht="15.75" customHeight="1" x14ac:dyDescent="0.15">
      <c r="A25" s="3"/>
      <c r="B25" s="61" t="s">
        <v>32</v>
      </c>
      <c r="C25" s="62"/>
      <c r="D25" s="63"/>
      <c r="E25" s="81">
        <v>23088</v>
      </c>
      <c r="F25" s="78"/>
      <c r="G25" s="34"/>
      <c r="H25" s="78">
        <f t="shared" si="0"/>
        <v>61656</v>
      </c>
      <c r="I25" s="78"/>
      <c r="J25" s="34"/>
      <c r="K25" s="78">
        <v>32003</v>
      </c>
      <c r="L25" s="78"/>
      <c r="M25" s="34"/>
      <c r="N25" s="78">
        <v>29653</v>
      </c>
      <c r="O25" s="78"/>
      <c r="P25" s="34"/>
      <c r="Q25" s="78">
        <v>928</v>
      </c>
      <c r="R25" s="78"/>
      <c r="S25" s="34"/>
      <c r="T25" s="80">
        <v>1.5</v>
      </c>
      <c r="U25" s="80"/>
      <c r="V25" s="34"/>
      <c r="W25" s="79">
        <f t="shared" si="1"/>
        <v>2.6704781704781704</v>
      </c>
      <c r="X25" s="79"/>
      <c r="Y25" s="34"/>
      <c r="Z25" s="78">
        <v>3431</v>
      </c>
      <c r="AA25" s="78"/>
      <c r="AB25" s="36"/>
    </row>
    <row r="26" spans="1:28" ht="15.75" customHeight="1" x14ac:dyDescent="0.15">
      <c r="A26" s="3"/>
      <c r="B26" s="61" t="s">
        <v>33</v>
      </c>
      <c r="C26" s="62"/>
      <c r="D26" s="63"/>
      <c r="E26" s="81">
        <v>23070</v>
      </c>
      <c r="F26" s="78"/>
      <c r="G26" s="34"/>
      <c r="H26" s="78">
        <f t="shared" si="0"/>
        <v>61465</v>
      </c>
      <c r="I26" s="78"/>
      <c r="J26" s="34"/>
      <c r="K26" s="78">
        <v>31790</v>
      </c>
      <c r="L26" s="78"/>
      <c r="M26" s="34"/>
      <c r="N26" s="78">
        <v>29675</v>
      </c>
      <c r="O26" s="78"/>
      <c r="P26" s="34"/>
      <c r="Q26" s="91">
        <f>AC26-191</f>
        <v>-191</v>
      </c>
      <c r="R26" s="91"/>
      <c r="S26" s="34"/>
      <c r="T26" s="80">
        <v>-0.3</v>
      </c>
      <c r="U26" s="80"/>
      <c r="V26" s="34"/>
      <c r="W26" s="79">
        <f t="shared" si="1"/>
        <v>2.6642826181187691</v>
      </c>
      <c r="X26" s="79"/>
      <c r="Y26" s="34"/>
      <c r="Z26" s="78">
        <v>3420</v>
      </c>
      <c r="AA26" s="78"/>
      <c r="AB26" s="36"/>
    </row>
    <row r="27" spans="1:28" ht="15.75" customHeight="1" x14ac:dyDescent="0.15">
      <c r="A27" s="3"/>
      <c r="B27" s="61" t="s">
        <v>34</v>
      </c>
      <c r="C27" s="62"/>
      <c r="D27" s="63"/>
      <c r="E27" s="81">
        <v>23629</v>
      </c>
      <c r="F27" s="78"/>
      <c r="G27" s="34"/>
      <c r="H27" s="78">
        <f t="shared" si="0"/>
        <v>62172</v>
      </c>
      <c r="I27" s="78"/>
      <c r="J27" s="34"/>
      <c r="K27" s="78">
        <v>32033</v>
      </c>
      <c r="L27" s="78"/>
      <c r="M27" s="34"/>
      <c r="N27" s="78">
        <v>30139</v>
      </c>
      <c r="O27" s="78"/>
      <c r="P27" s="34"/>
      <c r="Q27" s="78">
        <v>707</v>
      </c>
      <c r="R27" s="78"/>
      <c r="S27" s="39"/>
      <c r="T27" s="80">
        <v>1.2</v>
      </c>
      <c r="U27" s="80"/>
      <c r="V27" s="34"/>
      <c r="W27" s="79">
        <f t="shared" si="1"/>
        <v>2.63117355791612</v>
      </c>
      <c r="X27" s="79"/>
      <c r="Y27" s="34"/>
      <c r="Z27" s="78">
        <v>3460</v>
      </c>
      <c r="AA27" s="78"/>
      <c r="AB27" s="36"/>
    </row>
    <row r="28" spans="1:28" ht="15.75" customHeight="1" x14ac:dyDescent="0.15">
      <c r="A28" s="3"/>
      <c r="B28" s="61" t="s">
        <v>35</v>
      </c>
      <c r="C28" s="62"/>
      <c r="D28" s="63"/>
      <c r="E28" s="81">
        <v>24281</v>
      </c>
      <c r="F28" s="78"/>
      <c r="G28" s="34"/>
      <c r="H28" s="78">
        <f t="shared" si="0"/>
        <v>63359</v>
      </c>
      <c r="I28" s="78"/>
      <c r="J28" s="34"/>
      <c r="K28" s="78">
        <v>32564</v>
      </c>
      <c r="L28" s="78"/>
      <c r="M28" s="34"/>
      <c r="N28" s="78">
        <v>30795</v>
      </c>
      <c r="O28" s="78"/>
      <c r="P28" s="34"/>
      <c r="Q28" s="78">
        <v>1187</v>
      </c>
      <c r="R28" s="78"/>
      <c r="S28" s="34"/>
      <c r="T28" s="80">
        <v>1.9</v>
      </c>
      <c r="U28" s="80"/>
      <c r="V28" s="34"/>
      <c r="W28" s="79">
        <f t="shared" si="1"/>
        <v>2.6094065318561839</v>
      </c>
      <c r="X28" s="79"/>
      <c r="Y28" s="34"/>
      <c r="Z28" s="78">
        <v>3526</v>
      </c>
      <c r="AA28" s="78"/>
      <c r="AB28" s="36"/>
    </row>
    <row r="29" spans="1:28" ht="15.75" customHeight="1" x14ac:dyDescent="0.15">
      <c r="A29" s="3"/>
      <c r="B29" s="61" t="s">
        <v>36</v>
      </c>
      <c r="C29" s="62"/>
      <c r="D29" s="63"/>
      <c r="E29" s="81">
        <v>24829</v>
      </c>
      <c r="F29" s="78"/>
      <c r="G29" s="34"/>
      <c r="H29" s="78">
        <f t="shared" si="0"/>
        <v>64007</v>
      </c>
      <c r="I29" s="78"/>
      <c r="J29" s="34"/>
      <c r="K29" s="78">
        <v>32914</v>
      </c>
      <c r="L29" s="78"/>
      <c r="M29" s="34"/>
      <c r="N29" s="78">
        <v>31093</v>
      </c>
      <c r="O29" s="78"/>
      <c r="P29" s="34"/>
      <c r="Q29" s="78">
        <v>648</v>
      </c>
      <c r="R29" s="78"/>
      <c r="S29" s="34"/>
      <c r="T29" s="80">
        <v>1</v>
      </c>
      <c r="U29" s="80"/>
      <c r="V29" s="34"/>
      <c r="W29" s="79">
        <f t="shared" si="1"/>
        <v>2.577912924402916</v>
      </c>
      <c r="X29" s="79"/>
      <c r="Y29" s="34"/>
      <c r="Z29" s="78">
        <v>3562</v>
      </c>
      <c r="AA29" s="78"/>
      <c r="AB29" s="36"/>
    </row>
    <row r="30" spans="1:28" ht="15.75" customHeight="1" x14ac:dyDescent="0.15">
      <c r="A30" s="3"/>
      <c r="B30" s="61" t="s">
        <v>37</v>
      </c>
      <c r="C30" s="62"/>
      <c r="D30" s="63"/>
      <c r="E30" s="81">
        <v>25496</v>
      </c>
      <c r="F30" s="78"/>
      <c r="G30" s="34"/>
      <c r="H30" s="78">
        <f t="shared" si="0"/>
        <v>64960</v>
      </c>
      <c r="I30" s="78"/>
      <c r="J30" s="34"/>
      <c r="K30" s="78">
        <v>33379</v>
      </c>
      <c r="L30" s="78"/>
      <c r="M30" s="34"/>
      <c r="N30" s="78">
        <v>31581</v>
      </c>
      <c r="O30" s="78"/>
      <c r="P30" s="34"/>
      <c r="Q30" s="78">
        <v>953</v>
      </c>
      <c r="R30" s="78"/>
      <c r="S30" s="34"/>
      <c r="T30" s="80">
        <v>1.4</v>
      </c>
      <c r="U30" s="80"/>
      <c r="V30" s="34"/>
      <c r="W30" s="79">
        <f t="shared" si="1"/>
        <v>2.5478506432381551</v>
      </c>
      <c r="X30" s="79"/>
      <c r="Y30" s="34"/>
      <c r="Z30" s="78">
        <v>3615</v>
      </c>
      <c r="AA30" s="78"/>
      <c r="AB30" s="36"/>
    </row>
    <row r="31" spans="1:28" ht="15.75" customHeight="1" x14ac:dyDescent="0.15">
      <c r="A31" s="3"/>
      <c r="B31" s="61" t="s">
        <v>38</v>
      </c>
      <c r="C31" s="62"/>
      <c r="D31" s="63"/>
      <c r="E31" s="81">
        <v>26378</v>
      </c>
      <c r="F31" s="78"/>
      <c r="G31" s="34"/>
      <c r="H31" s="78">
        <f t="shared" si="0"/>
        <v>66842</v>
      </c>
      <c r="I31" s="78"/>
      <c r="J31" s="34"/>
      <c r="K31" s="78">
        <v>34375</v>
      </c>
      <c r="L31" s="78"/>
      <c r="M31" s="34"/>
      <c r="N31" s="78">
        <v>32467</v>
      </c>
      <c r="O31" s="78"/>
      <c r="P31" s="34"/>
      <c r="Q31" s="78">
        <v>1882</v>
      </c>
      <c r="R31" s="78"/>
      <c r="S31" s="34"/>
      <c r="T31" s="80">
        <v>2.9</v>
      </c>
      <c r="U31" s="80"/>
      <c r="V31" s="34"/>
      <c r="W31" s="79">
        <f t="shared" si="1"/>
        <v>2.5340056107362194</v>
      </c>
      <c r="X31" s="79"/>
      <c r="Y31" s="34"/>
      <c r="Z31" s="78">
        <v>3720</v>
      </c>
      <c r="AA31" s="78"/>
      <c r="AB31" s="36"/>
    </row>
    <row r="32" spans="1:28" ht="15.75" customHeight="1" x14ac:dyDescent="0.15">
      <c r="A32" s="3"/>
      <c r="B32" s="61" t="s">
        <v>39</v>
      </c>
      <c r="C32" s="62"/>
      <c r="D32" s="63"/>
      <c r="E32" s="81">
        <v>27194</v>
      </c>
      <c r="F32" s="78"/>
      <c r="G32" s="34"/>
      <c r="H32" s="78">
        <f t="shared" si="0"/>
        <v>68508</v>
      </c>
      <c r="I32" s="78"/>
      <c r="J32" s="34"/>
      <c r="K32" s="78">
        <v>35156</v>
      </c>
      <c r="L32" s="78"/>
      <c r="M32" s="34"/>
      <c r="N32" s="78">
        <v>33352</v>
      </c>
      <c r="O32" s="78"/>
      <c r="P32" s="34"/>
      <c r="Q32" s="78">
        <v>1666</v>
      </c>
      <c r="R32" s="78"/>
      <c r="S32" s="34"/>
      <c r="T32" s="80">
        <v>2.5</v>
      </c>
      <c r="U32" s="80"/>
      <c r="V32" s="34"/>
      <c r="W32" s="79">
        <f t="shared" si="1"/>
        <v>2.5192321835699052</v>
      </c>
      <c r="X32" s="79"/>
      <c r="Y32" s="34"/>
      <c r="Z32" s="78">
        <v>3812</v>
      </c>
      <c r="AA32" s="78"/>
      <c r="AB32" s="36"/>
    </row>
    <row r="33" spans="1:28" ht="15.75" customHeight="1" x14ac:dyDescent="0.15">
      <c r="A33" s="3"/>
      <c r="B33" s="61" t="s">
        <v>40</v>
      </c>
      <c r="C33" s="62"/>
      <c r="D33" s="63"/>
      <c r="E33" s="81">
        <v>28027</v>
      </c>
      <c r="F33" s="78"/>
      <c r="G33" s="34"/>
      <c r="H33" s="78">
        <f t="shared" si="0"/>
        <v>69735</v>
      </c>
      <c r="I33" s="78"/>
      <c r="J33" s="34"/>
      <c r="K33" s="78">
        <v>35774</v>
      </c>
      <c r="L33" s="78"/>
      <c r="M33" s="34"/>
      <c r="N33" s="78">
        <v>33961</v>
      </c>
      <c r="O33" s="78"/>
      <c r="P33" s="34"/>
      <c r="Q33" s="78">
        <v>1227</v>
      </c>
      <c r="R33" s="78"/>
      <c r="S33" s="34"/>
      <c r="T33" s="80">
        <v>1.8</v>
      </c>
      <c r="U33" s="80"/>
      <c r="V33" s="34"/>
      <c r="W33" s="79">
        <f t="shared" si="1"/>
        <v>2.4881364398615622</v>
      </c>
      <c r="X33" s="79"/>
      <c r="Y33" s="34"/>
      <c r="Z33" s="78">
        <v>3881</v>
      </c>
      <c r="AA33" s="78"/>
      <c r="AB33" s="36"/>
    </row>
    <row r="34" spans="1:28" ht="15.75" customHeight="1" x14ac:dyDescent="0.15">
      <c r="A34" s="3"/>
      <c r="B34" s="61" t="s">
        <v>41</v>
      </c>
      <c r="C34" s="62"/>
      <c r="D34" s="63"/>
      <c r="E34" s="81">
        <v>28910</v>
      </c>
      <c r="F34" s="78"/>
      <c r="G34" s="34"/>
      <c r="H34" s="78">
        <f t="shared" si="0"/>
        <v>71426</v>
      </c>
      <c r="I34" s="78"/>
      <c r="J34" s="34"/>
      <c r="K34" s="78">
        <v>36666</v>
      </c>
      <c r="L34" s="78"/>
      <c r="M34" s="34"/>
      <c r="N34" s="78">
        <v>34760</v>
      </c>
      <c r="O34" s="78"/>
      <c r="P34" s="34"/>
      <c r="Q34" s="78">
        <v>1691</v>
      </c>
      <c r="R34" s="78"/>
      <c r="S34" s="34"/>
      <c r="T34" s="80">
        <v>2.4</v>
      </c>
      <c r="U34" s="80"/>
      <c r="V34" s="34"/>
      <c r="W34" s="79">
        <f t="shared" si="1"/>
        <v>2.4706329989622966</v>
      </c>
      <c r="X34" s="79"/>
      <c r="Y34" s="34"/>
      <c r="Z34" s="78">
        <v>3975</v>
      </c>
      <c r="AA34" s="78"/>
      <c r="AB34" s="36"/>
    </row>
    <row r="35" spans="1:28" ht="15.75" customHeight="1" x14ac:dyDescent="0.15">
      <c r="A35" s="3"/>
      <c r="B35" s="61" t="s">
        <v>42</v>
      </c>
      <c r="C35" s="62"/>
      <c r="D35" s="63"/>
      <c r="E35" s="81">
        <v>29835</v>
      </c>
      <c r="F35" s="78"/>
      <c r="G35" s="31"/>
      <c r="H35" s="78">
        <f t="shared" si="0"/>
        <v>73520</v>
      </c>
      <c r="I35" s="78"/>
      <c r="J35" s="31"/>
      <c r="K35" s="78">
        <v>37639</v>
      </c>
      <c r="L35" s="78"/>
      <c r="M35" s="31"/>
      <c r="N35" s="78">
        <v>35881</v>
      </c>
      <c r="O35" s="78"/>
      <c r="P35" s="31"/>
      <c r="Q35" s="78">
        <v>2094</v>
      </c>
      <c r="R35" s="78"/>
      <c r="S35" s="31"/>
      <c r="T35" s="80">
        <v>2.9</v>
      </c>
      <c r="U35" s="80"/>
      <c r="V35" s="31"/>
      <c r="W35" s="79">
        <f t="shared" si="1"/>
        <v>2.4642198759845817</v>
      </c>
      <c r="X35" s="79"/>
      <c r="Y35" s="31"/>
      <c r="Z35" s="78">
        <v>4091</v>
      </c>
      <c r="AA35" s="78"/>
      <c r="AB35" s="36"/>
    </row>
    <row r="36" spans="1:28" ht="15.75" customHeight="1" x14ac:dyDescent="0.15">
      <c r="A36" s="3"/>
      <c r="B36" s="61" t="s">
        <v>43</v>
      </c>
      <c r="C36" s="62"/>
      <c r="D36" s="63"/>
      <c r="E36" s="81">
        <v>30509</v>
      </c>
      <c r="F36" s="78"/>
      <c r="G36" s="31"/>
      <c r="H36" s="78">
        <v>74786</v>
      </c>
      <c r="I36" s="78"/>
      <c r="J36" s="31"/>
      <c r="K36" s="78">
        <v>38230</v>
      </c>
      <c r="L36" s="78"/>
      <c r="M36" s="31"/>
      <c r="N36" s="78">
        <v>36556</v>
      </c>
      <c r="O36" s="78"/>
      <c r="P36" s="31"/>
      <c r="Q36" s="78">
        <v>1266</v>
      </c>
      <c r="R36" s="78"/>
      <c r="S36" s="31"/>
      <c r="T36" s="80">
        <v>1.7</v>
      </c>
      <c r="U36" s="80"/>
      <c r="V36" s="31"/>
      <c r="W36" s="79">
        <f t="shared" si="1"/>
        <v>2.4512766724573076</v>
      </c>
      <c r="X36" s="79"/>
      <c r="Y36" s="31"/>
      <c r="Z36" s="78">
        <v>4162</v>
      </c>
      <c r="AA36" s="78"/>
      <c r="AB36" s="40"/>
    </row>
    <row r="37" spans="1:28" ht="15.75" customHeight="1" x14ac:dyDescent="0.15">
      <c r="A37" s="3"/>
      <c r="B37" s="61" t="s">
        <v>44</v>
      </c>
      <c r="C37" s="62"/>
      <c r="D37" s="63"/>
      <c r="E37" s="75">
        <v>31032</v>
      </c>
      <c r="F37" s="67"/>
      <c r="G37" s="30"/>
      <c r="H37" s="67">
        <v>75726</v>
      </c>
      <c r="I37" s="67"/>
      <c r="J37" s="30"/>
      <c r="K37" s="67">
        <v>38699</v>
      </c>
      <c r="L37" s="67"/>
      <c r="M37" s="30"/>
      <c r="N37" s="67">
        <v>37027</v>
      </c>
      <c r="O37" s="67"/>
      <c r="P37" s="30"/>
      <c r="Q37" s="67">
        <v>940</v>
      </c>
      <c r="R37" s="67"/>
      <c r="S37" s="30"/>
      <c r="T37" s="72">
        <v>1.3</v>
      </c>
      <c r="U37" s="72"/>
      <c r="V37" s="30"/>
      <c r="W37" s="79">
        <f t="shared" si="1"/>
        <v>2.4402552204176335</v>
      </c>
      <c r="X37" s="79"/>
      <c r="Y37" s="30"/>
      <c r="Z37" s="71">
        <v>4214</v>
      </c>
      <c r="AA37" s="71"/>
      <c r="AB37" s="40"/>
    </row>
    <row r="38" spans="1:28" ht="15.75" customHeight="1" x14ac:dyDescent="0.15">
      <c r="A38" s="3"/>
      <c r="B38" s="61" t="s">
        <v>45</v>
      </c>
      <c r="C38" s="62"/>
      <c r="D38" s="63"/>
      <c r="E38" s="75">
        <v>32348</v>
      </c>
      <c r="F38" s="67"/>
      <c r="G38" s="30"/>
      <c r="H38" s="67">
        <f>SUM(K38,N38)</f>
        <v>78461</v>
      </c>
      <c r="I38" s="67"/>
      <c r="J38" s="30"/>
      <c r="K38" s="67">
        <v>39983</v>
      </c>
      <c r="L38" s="67"/>
      <c r="M38" s="30"/>
      <c r="N38" s="67">
        <v>38478</v>
      </c>
      <c r="O38" s="67"/>
      <c r="P38" s="30"/>
      <c r="Q38" s="67">
        <f>H38-H37</f>
        <v>2735</v>
      </c>
      <c r="R38" s="67"/>
      <c r="S38" s="30"/>
      <c r="T38" s="72">
        <f>Q38/H37*100</f>
        <v>3.6117053587935453</v>
      </c>
      <c r="U38" s="72"/>
      <c r="V38" s="30"/>
      <c r="W38" s="69">
        <f>H38/E38</f>
        <v>2.4255286261901818</v>
      </c>
      <c r="X38" s="69"/>
      <c r="Y38" s="30"/>
      <c r="Z38" s="71">
        <v>4366</v>
      </c>
      <c r="AA38" s="71"/>
      <c r="AB38" s="40"/>
    </row>
    <row r="39" spans="1:28" ht="15.75" customHeight="1" x14ac:dyDescent="0.15">
      <c r="A39" s="3"/>
      <c r="B39" s="61" t="s">
        <v>46</v>
      </c>
      <c r="C39" s="62"/>
      <c r="D39" s="63"/>
      <c r="E39" s="71">
        <v>33156</v>
      </c>
      <c r="F39" s="71"/>
      <c r="G39" s="31"/>
      <c r="H39" s="67">
        <f>SUM(K39,N39)</f>
        <v>79664</v>
      </c>
      <c r="I39" s="67"/>
      <c r="J39" s="31"/>
      <c r="K39" s="71">
        <v>40523</v>
      </c>
      <c r="L39" s="71"/>
      <c r="M39" s="31"/>
      <c r="N39" s="71">
        <v>39141</v>
      </c>
      <c r="O39" s="71"/>
      <c r="P39" s="31"/>
      <c r="Q39" s="71">
        <f>H39-H38</f>
        <v>1203</v>
      </c>
      <c r="R39" s="71"/>
      <c r="S39" s="31"/>
      <c r="T39" s="72">
        <f>Q39/H38*100</f>
        <v>1.5332458163928575</v>
      </c>
      <c r="U39" s="72"/>
      <c r="V39" s="31"/>
      <c r="W39" s="74">
        <f>H39/E39</f>
        <v>2.4027023766437448</v>
      </c>
      <c r="X39" s="74"/>
      <c r="Y39" s="31"/>
      <c r="Z39" s="71">
        <v>4433</v>
      </c>
      <c r="AA39" s="71"/>
      <c r="AB39" s="40"/>
    </row>
    <row r="40" spans="1:28" ht="15.75" customHeight="1" x14ac:dyDescent="0.15">
      <c r="A40" s="3"/>
      <c r="B40" s="61" t="s">
        <v>47</v>
      </c>
      <c r="C40" s="62"/>
      <c r="D40" s="63"/>
      <c r="E40" s="70">
        <v>33907</v>
      </c>
      <c r="F40" s="71"/>
      <c r="G40" s="31"/>
      <c r="H40" s="67">
        <v>81050</v>
      </c>
      <c r="I40" s="67"/>
      <c r="J40" s="31"/>
      <c r="K40" s="71">
        <v>41218</v>
      </c>
      <c r="L40" s="71"/>
      <c r="M40" s="31"/>
      <c r="N40" s="71">
        <v>39832</v>
      </c>
      <c r="O40" s="71"/>
      <c r="P40" s="31"/>
      <c r="Q40" s="71">
        <v>1386</v>
      </c>
      <c r="R40" s="71"/>
      <c r="S40" s="31"/>
      <c r="T40" s="72">
        <v>1.7</v>
      </c>
      <c r="U40" s="72"/>
      <c r="V40" s="31"/>
      <c r="W40" s="74">
        <v>2.39</v>
      </c>
      <c r="X40" s="74"/>
      <c r="Y40" s="31"/>
      <c r="Z40" s="71">
        <v>4510</v>
      </c>
      <c r="AA40" s="71"/>
      <c r="AB40" s="40"/>
    </row>
    <row r="41" spans="1:28" ht="15.75" customHeight="1" x14ac:dyDescent="0.15">
      <c r="A41" s="3"/>
      <c r="B41" s="61" t="s">
        <v>48</v>
      </c>
      <c r="C41" s="62"/>
      <c r="D41" s="63"/>
      <c r="E41" s="65">
        <v>34505</v>
      </c>
      <c r="F41" s="65"/>
      <c r="G41" s="30"/>
      <c r="H41" s="66">
        <v>82029</v>
      </c>
      <c r="I41" s="66"/>
      <c r="J41" s="30"/>
      <c r="K41" s="65">
        <v>41712</v>
      </c>
      <c r="L41" s="65"/>
      <c r="M41" s="30"/>
      <c r="N41" s="65">
        <v>40317</v>
      </c>
      <c r="O41" s="65"/>
      <c r="P41" s="30"/>
      <c r="Q41" s="65">
        <v>979</v>
      </c>
      <c r="R41" s="65"/>
      <c r="S41" s="30"/>
      <c r="T41" s="76">
        <v>1.2</v>
      </c>
      <c r="U41" s="76"/>
      <c r="V41" s="30"/>
      <c r="W41" s="73">
        <v>2.38</v>
      </c>
      <c r="X41" s="73"/>
      <c r="Y41" s="30"/>
      <c r="Z41" s="65">
        <v>4565</v>
      </c>
      <c r="AA41" s="65"/>
      <c r="AB41" s="40"/>
    </row>
    <row r="42" spans="1:28" ht="15.75" customHeight="1" x14ac:dyDescent="0.15">
      <c r="A42" s="3"/>
      <c r="B42" s="61" t="s">
        <v>49</v>
      </c>
      <c r="C42" s="62"/>
      <c r="D42" s="63"/>
      <c r="E42" s="70">
        <v>35298</v>
      </c>
      <c r="F42" s="71"/>
      <c r="G42" s="30"/>
      <c r="H42" s="67">
        <f>SUM(K42,N42)</f>
        <v>83575</v>
      </c>
      <c r="I42" s="67"/>
      <c r="J42" s="30"/>
      <c r="K42" s="71">
        <v>42399</v>
      </c>
      <c r="L42" s="71"/>
      <c r="M42" s="30"/>
      <c r="N42" s="71">
        <v>41176</v>
      </c>
      <c r="O42" s="71"/>
      <c r="P42" s="30"/>
      <c r="Q42" s="71">
        <f>H42-H41</f>
        <v>1546</v>
      </c>
      <c r="R42" s="71"/>
      <c r="S42" s="30"/>
      <c r="T42" s="72">
        <f>Q42/H41*100</f>
        <v>1.8846993136573651</v>
      </c>
      <c r="U42" s="72"/>
      <c r="V42" s="30"/>
      <c r="W42" s="74">
        <f t="shared" ref="W42:W46" si="2">H42/E42</f>
        <v>2.3676978865658111</v>
      </c>
      <c r="X42" s="74"/>
      <c r="Y42" s="30"/>
      <c r="Z42" s="67">
        <f t="shared" ref="Z42:Z48" si="3">H42/17.97</f>
        <v>4650.806900389538</v>
      </c>
      <c r="AA42" s="67"/>
      <c r="AB42" s="40"/>
    </row>
    <row r="43" spans="1:28" ht="15.75" customHeight="1" x14ac:dyDescent="0.15">
      <c r="A43" s="3"/>
      <c r="B43" s="61" t="s">
        <v>50</v>
      </c>
      <c r="C43" s="62"/>
      <c r="D43" s="63"/>
      <c r="E43" s="70">
        <v>35594</v>
      </c>
      <c r="F43" s="71"/>
      <c r="G43" s="30"/>
      <c r="H43" s="67">
        <f>SUM(K43,N43)</f>
        <v>84274</v>
      </c>
      <c r="I43" s="67"/>
      <c r="J43" s="30"/>
      <c r="K43" s="67">
        <v>42722</v>
      </c>
      <c r="L43" s="67"/>
      <c r="M43" s="30"/>
      <c r="N43" s="67">
        <v>41552</v>
      </c>
      <c r="O43" s="67"/>
      <c r="P43" s="30"/>
      <c r="Q43" s="67">
        <f>H43-H42</f>
        <v>699</v>
      </c>
      <c r="R43" s="67"/>
      <c r="S43" s="30"/>
      <c r="T43" s="68">
        <f t="shared" ref="T43:T46" si="4">Q43/H42*100</f>
        <v>0.836374513909662</v>
      </c>
      <c r="U43" s="68"/>
      <c r="V43" s="30"/>
      <c r="W43" s="69">
        <f t="shared" si="2"/>
        <v>2.3676462325110972</v>
      </c>
      <c r="X43" s="69"/>
      <c r="Y43" s="30"/>
      <c r="Z43" s="67">
        <f t="shared" si="3"/>
        <v>4689.7050639955487</v>
      </c>
      <c r="AA43" s="67"/>
      <c r="AB43" s="40"/>
    </row>
    <row r="44" spans="1:28" ht="15.75" customHeight="1" x14ac:dyDescent="0.15">
      <c r="A44" s="3"/>
      <c r="B44" s="61" t="s">
        <v>51</v>
      </c>
      <c r="C44" s="62"/>
      <c r="D44" s="63"/>
      <c r="E44" s="70">
        <v>36404</v>
      </c>
      <c r="F44" s="71"/>
      <c r="G44" s="30"/>
      <c r="H44" s="67">
        <v>85877</v>
      </c>
      <c r="I44" s="67"/>
      <c r="J44" s="30"/>
      <c r="K44" s="67">
        <v>43458</v>
      </c>
      <c r="L44" s="67"/>
      <c r="M44" s="30"/>
      <c r="N44" s="66">
        <v>42419</v>
      </c>
      <c r="O44" s="66"/>
      <c r="P44" s="30"/>
      <c r="Q44" s="67">
        <f>H44-H43</f>
        <v>1603</v>
      </c>
      <c r="R44" s="67"/>
      <c r="S44" s="30"/>
      <c r="T44" s="68">
        <f t="shared" si="4"/>
        <v>1.9021287704392813</v>
      </c>
      <c r="U44" s="68"/>
      <c r="V44" s="30"/>
      <c r="W44" s="69">
        <f t="shared" si="2"/>
        <v>2.3589990110976817</v>
      </c>
      <c r="X44" s="69"/>
      <c r="Y44" s="30"/>
      <c r="Z44" s="67">
        <f t="shared" si="3"/>
        <v>4778.9092932665553</v>
      </c>
      <c r="AA44" s="67"/>
      <c r="AB44" s="40"/>
    </row>
    <row r="45" spans="1:28" ht="15.75" customHeight="1" x14ac:dyDescent="0.15">
      <c r="A45" s="3"/>
      <c r="B45" s="61" t="s">
        <v>52</v>
      </c>
      <c r="C45" s="62"/>
      <c r="D45" s="63"/>
      <c r="E45" s="70">
        <v>36755</v>
      </c>
      <c r="F45" s="71"/>
      <c r="G45" s="30"/>
      <c r="H45" s="67">
        <v>86169</v>
      </c>
      <c r="I45" s="67"/>
      <c r="J45" s="30"/>
      <c r="K45" s="67">
        <v>43626</v>
      </c>
      <c r="L45" s="67"/>
      <c r="M45" s="30"/>
      <c r="N45" s="67">
        <v>42543</v>
      </c>
      <c r="O45" s="67"/>
      <c r="P45" s="30"/>
      <c r="Q45" s="67">
        <f>H45-H44</f>
        <v>292</v>
      </c>
      <c r="R45" s="67"/>
      <c r="S45" s="30"/>
      <c r="T45" s="68">
        <f t="shared" si="4"/>
        <v>0.34002119310176182</v>
      </c>
      <c r="U45" s="68"/>
      <c r="V45" s="30"/>
      <c r="W45" s="69">
        <f t="shared" si="2"/>
        <v>2.3444157257515985</v>
      </c>
      <c r="X45" s="69"/>
      <c r="Y45" s="30"/>
      <c r="Z45" s="67">
        <f t="shared" si="3"/>
        <v>4795.1585976627712</v>
      </c>
      <c r="AA45" s="67"/>
      <c r="AB45" s="40"/>
    </row>
    <row r="46" spans="1:28" ht="15.75" customHeight="1" x14ac:dyDescent="0.15">
      <c r="A46" s="3"/>
      <c r="B46" s="61" t="s">
        <v>53</v>
      </c>
      <c r="C46" s="62"/>
      <c r="D46" s="63"/>
      <c r="E46" s="70">
        <v>37184</v>
      </c>
      <c r="F46" s="71"/>
      <c r="G46" s="30"/>
      <c r="H46" s="67">
        <f>K46+N46</f>
        <v>86594</v>
      </c>
      <c r="I46" s="67"/>
      <c r="J46" s="30"/>
      <c r="K46" s="67">
        <v>43768</v>
      </c>
      <c r="L46" s="67"/>
      <c r="M46" s="30"/>
      <c r="N46" s="67">
        <v>42826</v>
      </c>
      <c r="O46" s="67"/>
      <c r="P46" s="30"/>
      <c r="Q46" s="67">
        <f>H46-H45</f>
        <v>425</v>
      </c>
      <c r="R46" s="67"/>
      <c r="S46" s="30"/>
      <c r="T46" s="68">
        <f t="shared" si="4"/>
        <v>0.49321681811324258</v>
      </c>
      <c r="U46" s="68"/>
      <c r="V46" s="30"/>
      <c r="W46" s="69">
        <f t="shared" si="2"/>
        <v>2.3287973321858866</v>
      </c>
      <c r="X46" s="69"/>
      <c r="Y46" s="30"/>
      <c r="Z46" s="67">
        <f t="shared" si="3"/>
        <v>4818.8091263216475</v>
      </c>
      <c r="AA46" s="67"/>
      <c r="AB46" s="40"/>
    </row>
    <row r="47" spans="1:28" ht="15.75" customHeight="1" x14ac:dyDescent="0.15">
      <c r="A47" s="3"/>
      <c r="B47" s="61" t="s">
        <v>54</v>
      </c>
      <c r="C47" s="62"/>
      <c r="D47" s="63"/>
      <c r="E47" s="70">
        <v>37780</v>
      </c>
      <c r="F47" s="71"/>
      <c r="G47" s="30"/>
      <c r="H47" s="67">
        <v>87461</v>
      </c>
      <c r="I47" s="67"/>
      <c r="J47" s="30"/>
      <c r="K47" s="30"/>
      <c r="L47" s="30">
        <v>44113</v>
      </c>
      <c r="M47" s="30"/>
      <c r="N47" s="30"/>
      <c r="O47" s="30">
        <v>43348</v>
      </c>
      <c r="P47" s="30"/>
      <c r="Q47" s="67">
        <f t="shared" ref="Q47" si="5">H47-H46</f>
        <v>867</v>
      </c>
      <c r="R47" s="67"/>
      <c r="S47" s="30"/>
      <c r="T47" s="68">
        <f t="shared" ref="T47:T50" si="6">Q47/H46*100</f>
        <v>1.0012241032866018</v>
      </c>
      <c r="U47" s="68"/>
      <c r="V47" s="30"/>
      <c r="W47" s="69">
        <f>H47/E47</f>
        <v>2.31500794070937</v>
      </c>
      <c r="X47" s="69"/>
      <c r="Y47" s="30"/>
      <c r="Z47" s="67">
        <f t="shared" si="3"/>
        <v>4867.0562047857547</v>
      </c>
      <c r="AA47" s="67"/>
      <c r="AB47" s="40"/>
    </row>
    <row r="48" spans="1:28" ht="15.75" customHeight="1" x14ac:dyDescent="0.15">
      <c r="A48" s="3"/>
      <c r="B48" s="61" t="s">
        <v>55</v>
      </c>
      <c r="C48" s="62"/>
      <c r="D48" s="63"/>
      <c r="E48" s="64">
        <v>38809</v>
      </c>
      <c r="F48" s="65"/>
      <c r="G48" s="30"/>
      <c r="H48" s="66">
        <f>SUM(L48,O48)</f>
        <v>89089</v>
      </c>
      <c r="I48" s="66"/>
      <c r="J48" s="30"/>
      <c r="K48" s="30"/>
      <c r="L48" s="30">
        <v>44921</v>
      </c>
      <c r="M48" s="30"/>
      <c r="N48" s="30"/>
      <c r="O48" s="30">
        <v>44168</v>
      </c>
      <c r="P48" s="30"/>
      <c r="Q48" s="67">
        <v>1628</v>
      </c>
      <c r="R48" s="67"/>
      <c r="S48" s="30"/>
      <c r="T48" s="68">
        <f t="shared" si="6"/>
        <v>1.8614010816249531</v>
      </c>
      <c r="U48" s="68"/>
      <c r="V48" s="30"/>
      <c r="W48" s="69">
        <f>H48/E48</f>
        <v>2.2955757685073048</v>
      </c>
      <c r="X48" s="69"/>
      <c r="Y48" s="30"/>
      <c r="Z48" s="67">
        <f t="shared" si="3"/>
        <v>4957.6516416249306</v>
      </c>
      <c r="AA48" s="67"/>
      <c r="AB48" s="40"/>
    </row>
    <row r="49" spans="1:28" ht="15.75" customHeight="1" x14ac:dyDescent="0.15">
      <c r="A49" s="3"/>
      <c r="B49" s="61" t="s">
        <v>56</v>
      </c>
      <c r="C49" s="62"/>
      <c r="D49" s="63"/>
      <c r="E49" s="64">
        <v>39487</v>
      </c>
      <c r="F49" s="65"/>
      <c r="G49" s="30"/>
      <c r="H49" s="66">
        <v>89915</v>
      </c>
      <c r="I49" s="66"/>
      <c r="J49" s="30"/>
      <c r="K49" s="30"/>
      <c r="L49" s="30">
        <v>45326</v>
      </c>
      <c r="M49" s="30"/>
      <c r="N49" s="30"/>
      <c r="O49" s="30">
        <v>44589</v>
      </c>
      <c r="P49" s="30"/>
      <c r="Q49" s="67">
        <v>826</v>
      </c>
      <c r="R49" s="67"/>
      <c r="S49" s="30"/>
      <c r="T49" s="68">
        <f t="shared" si="6"/>
        <v>0.92716272491553398</v>
      </c>
      <c r="U49" s="68"/>
      <c r="V49" s="30"/>
      <c r="W49" s="69">
        <v>2.2799999999999998</v>
      </c>
      <c r="X49" s="69"/>
      <c r="Y49" s="30"/>
      <c r="Z49" s="67">
        <f t="shared" ref="Z49:Z51" si="7">H49/17.97</f>
        <v>5003.6171396772397</v>
      </c>
      <c r="AA49" s="67"/>
      <c r="AB49" s="40"/>
    </row>
    <row r="50" spans="1:28" ht="15.75" customHeight="1" x14ac:dyDescent="0.15">
      <c r="A50" s="3"/>
      <c r="B50" s="61" t="s">
        <v>61</v>
      </c>
      <c r="C50" s="62"/>
      <c r="D50" s="63"/>
      <c r="E50" s="64">
        <v>39991</v>
      </c>
      <c r="F50" s="65"/>
      <c r="H50" s="66">
        <v>90585</v>
      </c>
      <c r="I50" s="66"/>
      <c r="L50" s="35">
        <v>45589</v>
      </c>
      <c r="O50" s="35">
        <v>44996</v>
      </c>
      <c r="Q50" s="67">
        <v>670</v>
      </c>
      <c r="R50" s="67"/>
      <c r="T50" s="68">
        <f t="shared" si="6"/>
        <v>0.74514819551798916</v>
      </c>
      <c r="U50" s="68"/>
      <c r="W50" s="69">
        <v>2.27</v>
      </c>
      <c r="X50" s="69"/>
      <c r="Z50" s="67">
        <f t="shared" si="7"/>
        <v>5040.9015025041735</v>
      </c>
      <c r="AA50" s="67"/>
      <c r="AB50" s="40"/>
    </row>
    <row r="51" spans="1:28" ht="15.75" customHeight="1" x14ac:dyDescent="0.15">
      <c r="A51" s="3"/>
      <c r="B51" s="61" t="s">
        <v>62</v>
      </c>
      <c r="C51" s="62"/>
      <c r="D51" s="63"/>
      <c r="E51" s="64">
        <v>40643</v>
      </c>
      <c r="F51" s="65"/>
      <c r="H51" s="66">
        <v>91540</v>
      </c>
      <c r="I51" s="66"/>
      <c r="L51" s="43">
        <v>46049</v>
      </c>
      <c r="O51" s="43">
        <v>45491</v>
      </c>
      <c r="Q51" s="67">
        <v>955</v>
      </c>
      <c r="R51" s="67"/>
      <c r="T51" s="68">
        <f>Q51/H50*100</f>
        <v>1.0542584313076115</v>
      </c>
      <c r="U51" s="68"/>
      <c r="W51" s="69">
        <v>2.25</v>
      </c>
      <c r="X51" s="69"/>
      <c r="Z51" s="67">
        <f t="shared" si="7"/>
        <v>5094.0456316082364</v>
      </c>
      <c r="AA51" s="67"/>
      <c r="AB51" s="40"/>
    </row>
    <row r="52" spans="1:28" ht="15.75" customHeight="1" x14ac:dyDescent="0.15">
      <c r="A52" s="3"/>
      <c r="B52" s="61" t="s">
        <v>63</v>
      </c>
      <c r="C52" s="62"/>
      <c r="D52" s="63"/>
      <c r="E52" s="64">
        <v>41230</v>
      </c>
      <c r="F52" s="65"/>
      <c r="G52" s="45"/>
      <c r="H52" s="66">
        <v>92262</v>
      </c>
      <c r="I52" s="66"/>
      <c r="J52" s="45"/>
      <c r="K52" s="45"/>
      <c r="L52" s="44">
        <v>46364</v>
      </c>
      <c r="M52" s="45"/>
      <c r="N52" s="45"/>
      <c r="O52" s="44">
        <v>45898</v>
      </c>
      <c r="P52" s="45"/>
      <c r="Q52" s="67">
        <f>H52-H50</f>
        <v>1677</v>
      </c>
      <c r="R52" s="67"/>
      <c r="S52" s="45"/>
      <c r="T52" s="92">
        <f>Q52/H51*100</f>
        <v>1.8319860170417306</v>
      </c>
      <c r="U52" s="92"/>
      <c r="V52" s="45"/>
      <c r="W52" s="69">
        <f>H52/E52</f>
        <v>2.2377395100654862</v>
      </c>
      <c r="X52" s="69"/>
      <c r="Y52" s="45"/>
      <c r="Z52" s="67">
        <f t="shared" ref="Z52" si="8">H52/17.97</f>
        <v>5134.223706176962</v>
      </c>
      <c r="AA52" s="67"/>
      <c r="AB52" s="40"/>
    </row>
    <row r="53" spans="1:28" ht="15.75" customHeight="1" x14ac:dyDescent="0.15">
      <c r="A53" s="3"/>
      <c r="B53" s="93" t="s">
        <v>64</v>
      </c>
      <c r="C53" s="94"/>
      <c r="D53" s="95"/>
      <c r="E53" s="96">
        <v>41932</v>
      </c>
      <c r="F53" s="97"/>
      <c r="G53" s="46"/>
      <c r="H53" s="98">
        <v>93007</v>
      </c>
      <c r="I53" s="98"/>
      <c r="J53" s="46"/>
      <c r="K53" s="46"/>
      <c r="L53" s="47">
        <v>46672</v>
      </c>
      <c r="M53" s="46"/>
      <c r="N53" s="46"/>
      <c r="O53" s="47">
        <v>46335</v>
      </c>
      <c r="P53" s="46"/>
      <c r="Q53" s="99">
        <f>H53-H52</f>
        <v>745</v>
      </c>
      <c r="R53" s="99"/>
      <c r="S53" s="46"/>
      <c r="T53" s="92">
        <f>Q53/H52*100</f>
        <v>0.80748303743686456</v>
      </c>
      <c r="U53" s="92"/>
      <c r="V53" s="46"/>
      <c r="W53" s="100">
        <f>H53/E53</f>
        <v>2.2180434989983784</v>
      </c>
      <c r="X53" s="100"/>
      <c r="Y53" s="46"/>
      <c r="Z53" s="99">
        <f>H53/17.97</f>
        <v>5175.6816917084034</v>
      </c>
      <c r="AA53" s="99"/>
      <c r="AB53" s="40"/>
    </row>
    <row r="54" spans="1:28" s="49" customFormat="1" ht="15.75" customHeight="1" x14ac:dyDescent="0.15">
      <c r="A54" s="48"/>
      <c r="B54" s="52" t="s">
        <v>65</v>
      </c>
      <c r="C54" s="53"/>
      <c r="D54" s="54"/>
      <c r="E54" s="55">
        <v>42397</v>
      </c>
      <c r="F54" s="56"/>
      <c r="H54" s="57">
        <v>93421</v>
      </c>
      <c r="I54" s="57"/>
      <c r="L54" s="50">
        <v>46760</v>
      </c>
      <c r="O54" s="50">
        <v>46661</v>
      </c>
      <c r="Q54" s="58">
        <f>H54-H53</f>
        <v>414</v>
      </c>
      <c r="R54" s="58"/>
      <c r="T54" s="59">
        <f>Q54/H53*100</f>
        <v>0.44512778608061754</v>
      </c>
      <c r="U54" s="59"/>
      <c r="W54" s="60">
        <f>H54/E54</f>
        <v>2.2034813783994149</v>
      </c>
      <c r="X54" s="60"/>
      <c r="Z54" s="58">
        <f>H54/17.97</f>
        <v>5198.7200890372851</v>
      </c>
      <c r="AA54" s="58"/>
      <c r="AB54" s="51"/>
    </row>
    <row r="55" spans="1:28" ht="7.5" customHeight="1" x14ac:dyDescent="0.15">
      <c r="A55" s="3"/>
      <c r="B55" s="41"/>
      <c r="C55" s="18"/>
      <c r="D55" s="19"/>
      <c r="E55" s="20"/>
      <c r="F55" s="20"/>
      <c r="G55" s="17"/>
      <c r="H55" s="17"/>
      <c r="I55" s="17"/>
      <c r="J55" s="17"/>
      <c r="K55" s="20"/>
      <c r="L55" s="20"/>
      <c r="M55" s="17"/>
      <c r="N55" s="20"/>
      <c r="O55" s="20"/>
      <c r="P55" s="17"/>
      <c r="Q55" s="20"/>
      <c r="R55" s="20"/>
      <c r="S55" s="17"/>
      <c r="T55" s="21"/>
      <c r="U55" s="21"/>
      <c r="V55" s="17"/>
      <c r="W55" s="22"/>
      <c r="X55" s="22"/>
      <c r="Y55" s="17"/>
      <c r="Z55" s="20"/>
      <c r="AA55" s="20"/>
      <c r="AB55" s="42"/>
    </row>
    <row r="56" spans="1:28" ht="7.5" customHeight="1" x14ac:dyDescent="0.15">
      <c r="A56" s="3"/>
      <c r="B56" s="23"/>
      <c r="C56" s="23"/>
      <c r="D56" s="23"/>
      <c r="E56" s="26"/>
      <c r="F56" s="26"/>
      <c r="G56" s="24"/>
      <c r="H56" s="24"/>
      <c r="I56" s="24"/>
      <c r="J56" s="24"/>
      <c r="K56" s="26"/>
      <c r="L56" s="26"/>
      <c r="M56" s="24"/>
      <c r="N56" s="26"/>
      <c r="O56" s="26"/>
      <c r="P56" s="24"/>
      <c r="Q56" s="26"/>
      <c r="R56" s="26"/>
      <c r="S56" s="24"/>
      <c r="T56" s="25"/>
      <c r="U56" s="25"/>
      <c r="V56" s="24"/>
      <c r="W56" s="27"/>
      <c r="X56" s="27"/>
      <c r="Y56" s="24"/>
      <c r="Z56" s="26"/>
      <c r="AA56" s="26"/>
      <c r="AB56" s="16"/>
    </row>
    <row r="57" spans="1:28" x14ac:dyDescent="0.15">
      <c r="A57" s="3"/>
      <c r="B57" s="77" t="s">
        <v>25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3"/>
      <c r="W57" s="3"/>
      <c r="X57" s="3"/>
      <c r="Y57" s="3"/>
      <c r="Z57" s="3"/>
      <c r="AA57" s="3"/>
      <c r="AB57" s="3"/>
    </row>
    <row r="58" spans="1:28" x14ac:dyDescent="0.15">
      <c r="A58" s="3"/>
      <c r="B58" s="77" t="s">
        <v>24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3"/>
      <c r="T58" s="3"/>
      <c r="U58" s="3"/>
      <c r="V58" s="3"/>
      <c r="W58" s="3"/>
      <c r="X58" s="3"/>
      <c r="Y58" s="3"/>
      <c r="Z58" s="3"/>
      <c r="AA58" s="3"/>
      <c r="AB58" s="3"/>
    </row>
  </sheetData>
  <mergeCells count="343">
    <mergeCell ref="Q53:R53"/>
    <mergeCell ref="T53:U53"/>
    <mergeCell ref="W53:X53"/>
    <mergeCell ref="Z53:AA53"/>
    <mergeCell ref="T48:U48"/>
    <mergeCell ref="W48:X48"/>
    <mergeCell ref="Z48:AA48"/>
    <mergeCell ref="B49:D49"/>
    <mergeCell ref="B50:D50"/>
    <mergeCell ref="E50:F50"/>
    <mergeCell ref="H50:I50"/>
    <mergeCell ref="Q50:R50"/>
    <mergeCell ref="T50:U50"/>
    <mergeCell ref="W50:X50"/>
    <mergeCell ref="Z50:AA50"/>
    <mergeCell ref="H49:I49"/>
    <mergeCell ref="T49:U49"/>
    <mergeCell ref="W49:X49"/>
    <mergeCell ref="Z49:AA49"/>
    <mergeCell ref="E49:F49"/>
    <mergeCell ref="B48:D48"/>
    <mergeCell ref="E48:F48"/>
    <mergeCell ref="H48:I48"/>
    <mergeCell ref="Q48:R48"/>
    <mergeCell ref="Z20:AA20"/>
    <mergeCell ref="W21:X21"/>
    <mergeCell ref="Z21:AA21"/>
    <mergeCell ref="Z22:AA22"/>
    <mergeCell ref="T22:U22"/>
    <mergeCell ref="Q22:R22"/>
    <mergeCell ref="T23:U23"/>
    <mergeCell ref="Q24:R24"/>
    <mergeCell ref="Q26:R26"/>
    <mergeCell ref="T26:U26"/>
    <mergeCell ref="Q25:R25"/>
    <mergeCell ref="Q23:R23"/>
    <mergeCell ref="T24:U24"/>
    <mergeCell ref="T25:U25"/>
    <mergeCell ref="Z26:AA26"/>
    <mergeCell ref="Z23:AA23"/>
    <mergeCell ref="Z25:AA25"/>
    <mergeCell ref="Z24:AA24"/>
    <mergeCell ref="W23:X23"/>
    <mergeCell ref="W24:X24"/>
    <mergeCell ref="W25:X25"/>
    <mergeCell ref="W20:X20"/>
    <mergeCell ref="W26:X26"/>
    <mergeCell ref="W22:X22"/>
    <mergeCell ref="N26:O26"/>
    <mergeCell ref="N24:O24"/>
    <mergeCell ref="N22:O22"/>
    <mergeCell ref="N20:O20"/>
    <mergeCell ref="N21:O21"/>
    <mergeCell ref="E23:F23"/>
    <mergeCell ref="K26:L26"/>
    <mergeCell ref="K25:L25"/>
    <mergeCell ref="N23:O23"/>
    <mergeCell ref="N25:O25"/>
    <mergeCell ref="G2:T2"/>
    <mergeCell ref="H18:I18"/>
    <mergeCell ref="H17:I17"/>
    <mergeCell ref="Q9:S10"/>
    <mergeCell ref="K18:L18"/>
    <mergeCell ref="N15:O15"/>
    <mergeCell ref="N17:O17"/>
    <mergeCell ref="N16:O16"/>
    <mergeCell ref="K16:L16"/>
    <mergeCell ref="K17:L17"/>
    <mergeCell ref="W5:AB5"/>
    <mergeCell ref="J8:N8"/>
    <mergeCell ref="Q11:S11"/>
    <mergeCell ref="W8:Y8"/>
    <mergeCell ref="Z8:AB8"/>
    <mergeCell ref="Z11:AB11"/>
    <mergeCell ref="T8:V8"/>
    <mergeCell ref="T11:V11"/>
    <mergeCell ref="N19:O19"/>
    <mergeCell ref="K15:L15"/>
    <mergeCell ref="W17:X17"/>
    <mergeCell ref="W18:X18"/>
    <mergeCell ref="N18:O18"/>
    <mergeCell ref="K19:L19"/>
    <mergeCell ref="N14:O14"/>
    <mergeCell ref="W11:Y11"/>
    <mergeCell ref="W14:X14"/>
    <mergeCell ref="Z19:AA19"/>
    <mergeCell ref="W15:X15"/>
    <mergeCell ref="W16:X16"/>
    <mergeCell ref="W19:X19"/>
    <mergeCell ref="Z18:AA18"/>
    <mergeCell ref="Z27:AA27"/>
    <mergeCell ref="Z31:AA31"/>
    <mergeCell ref="W27:X27"/>
    <mergeCell ref="N33:O33"/>
    <mergeCell ref="K28:L28"/>
    <mergeCell ref="K29:L29"/>
    <mergeCell ref="K27:L27"/>
    <mergeCell ref="N27:O27"/>
    <mergeCell ref="N32:O32"/>
    <mergeCell ref="K31:L31"/>
    <mergeCell ref="K32:L32"/>
    <mergeCell ref="W32:X32"/>
    <mergeCell ref="T27:U27"/>
    <mergeCell ref="W28:X28"/>
    <mergeCell ref="Q28:R28"/>
    <mergeCell ref="T28:U28"/>
    <mergeCell ref="T29:U29"/>
    <mergeCell ref="Q27:R27"/>
    <mergeCell ref="W31:X31"/>
    <mergeCell ref="N29:O29"/>
    <mergeCell ref="K33:L33"/>
    <mergeCell ref="T32:U32"/>
    <mergeCell ref="Q31:R31"/>
    <mergeCell ref="Q32:R32"/>
    <mergeCell ref="N30:O30"/>
    <mergeCell ref="T30:U30"/>
    <mergeCell ref="N31:O31"/>
    <mergeCell ref="Z33:AA33"/>
    <mergeCell ref="N28:O28"/>
    <mergeCell ref="W34:X34"/>
    <mergeCell ref="Q33:R33"/>
    <mergeCell ref="Q34:R34"/>
    <mergeCell ref="T33:U33"/>
    <mergeCell ref="N34:O34"/>
    <mergeCell ref="T34:U34"/>
    <mergeCell ref="W33:X33"/>
    <mergeCell ref="W29:X29"/>
    <mergeCell ref="T31:U31"/>
    <mergeCell ref="Q29:R29"/>
    <mergeCell ref="Z34:AA34"/>
    <mergeCell ref="Z32:AA32"/>
    <mergeCell ref="W30:X30"/>
    <mergeCell ref="Z28:AA28"/>
    <mergeCell ref="Z29:AA29"/>
    <mergeCell ref="Z30:AA30"/>
    <mergeCell ref="Q30:R30"/>
    <mergeCell ref="K30:L30"/>
    <mergeCell ref="H30:I30"/>
    <mergeCell ref="E30:F30"/>
    <mergeCell ref="K14:L14"/>
    <mergeCell ref="B19:D19"/>
    <mergeCell ref="H16:I16"/>
    <mergeCell ref="B15:D15"/>
    <mergeCell ref="B16:D16"/>
    <mergeCell ref="E19:F19"/>
    <mergeCell ref="B20:D20"/>
    <mergeCell ref="B21:D21"/>
    <mergeCell ref="E20:F20"/>
    <mergeCell ref="H20:I20"/>
    <mergeCell ref="K21:L21"/>
    <mergeCell ref="K24:L24"/>
    <mergeCell ref="K23:L23"/>
    <mergeCell ref="K22:L22"/>
    <mergeCell ref="E25:F25"/>
    <mergeCell ref="H22:I22"/>
    <mergeCell ref="E21:F21"/>
    <mergeCell ref="H21:I21"/>
    <mergeCell ref="K20:L20"/>
    <mergeCell ref="E24:F24"/>
    <mergeCell ref="H19:I19"/>
    <mergeCell ref="H32:I32"/>
    <mergeCell ref="E32:F32"/>
    <mergeCell ref="B26:D26"/>
    <mergeCell ref="B24:D24"/>
    <mergeCell ref="B28:D28"/>
    <mergeCell ref="E22:F22"/>
    <mergeCell ref="H31:I31"/>
    <mergeCell ref="E26:F26"/>
    <mergeCell ref="E27:F27"/>
    <mergeCell ref="H27:I27"/>
    <mergeCell ref="H26:I26"/>
    <mergeCell ref="H23:I23"/>
    <mergeCell ref="H24:I24"/>
    <mergeCell ref="B22:D22"/>
    <mergeCell ref="E31:F31"/>
    <mergeCell ref="E28:F28"/>
    <mergeCell ref="E29:F29"/>
    <mergeCell ref="H28:I28"/>
    <mergeCell ref="H29:I29"/>
    <mergeCell ref="H25:I25"/>
    <mergeCell ref="B17:D17"/>
    <mergeCell ref="B18:D18"/>
    <mergeCell ref="C5:F5"/>
    <mergeCell ref="C9:C10"/>
    <mergeCell ref="B14:D14"/>
    <mergeCell ref="E18:F18"/>
    <mergeCell ref="F9:F10"/>
    <mergeCell ref="B33:D33"/>
    <mergeCell ref="B34:D34"/>
    <mergeCell ref="B27:D27"/>
    <mergeCell ref="B23:D23"/>
    <mergeCell ref="B25:D25"/>
    <mergeCell ref="B29:D29"/>
    <mergeCell ref="B30:D30"/>
    <mergeCell ref="B31:D31"/>
    <mergeCell ref="B32:D32"/>
    <mergeCell ref="E33:F33"/>
    <mergeCell ref="E34:F34"/>
    <mergeCell ref="H34:I34"/>
    <mergeCell ref="H33:I33"/>
    <mergeCell ref="B57:U57"/>
    <mergeCell ref="B37:D37"/>
    <mergeCell ref="K37:L37"/>
    <mergeCell ref="B38:D38"/>
    <mergeCell ref="H44:I44"/>
    <mergeCell ref="K34:L34"/>
    <mergeCell ref="Q36:R36"/>
    <mergeCell ref="B39:D39"/>
    <mergeCell ref="E39:F39"/>
    <mergeCell ref="H39:I39"/>
    <mergeCell ref="K39:L39"/>
    <mergeCell ref="Q37:R37"/>
    <mergeCell ref="H37:I37"/>
    <mergeCell ref="N37:O37"/>
    <mergeCell ref="E44:F44"/>
    <mergeCell ref="K44:L44"/>
    <mergeCell ref="Q44:R44"/>
    <mergeCell ref="T44:U44"/>
    <mergeCell ref="B35:D35"/>
    <mergeCell ref="T35:U35"/>
    <mergeCell ref="B36:D36"/>
    <mergeCell ref="E36:F36"/>
    <mergeCell ref="K36:L36"/>
    <mergeCell ref="N36:O36"/>
    <mergeCell ref="W36:X36"/>
    <mergeCell ref="H36:I36"/>
    <mergeCell ref="Q35:R35"/>
    <mergeCell ref="Z36:AA36"/>
    <mergeCell ref="E37:F37"/>
    <mergeCell ref="T36:U36"/>
    <mergeCell ref="W37:X37"/>
    <mergeCell ref="Z37:AA37"/>
    <mergeCell ref="Z35:AA35"/>
    <mergeCell ref="E35:F35"/>
    <mergeCell ref="H35:I35"/>
    <mergeCell ref="K35:L35"/>
    <mergeCell ref="N35:O35"/>
    <mergeCell ref="T37:U37"/>
    <mergeCell ref="W35:X35"/>
    <mergeCell ref="B58:R58"/>
    <mergeCell ref="Z39:AA39"/>
    <mergeCell ref="B44:D44"/>
    <mergeCell ref="Q39:R39"/>
    <mergeCell ref="T39:U39"/>
    <mergeCell ref="E40:F40"/>
    <mergeCell ref="H40:I40"/>
    <mergeCell ref="K40:L40"/>
    <mergeCell ref="Z42:AA42"/>
    <mergeCell ref="W42:X42"/>
    <mergeCell ref="N39:O39"/>
    <mergeCell ref="B40:D40"/>
    <mergeCell ref="W40:X40"/>
    <mergeCell ref="B42:D42"/>
    <mergeCell ref="B41:D41"/>
    <mergeCell ref="B43:D43"/>
    <mergeCell ref="E43:F43"/>
    <mergeCell ref="K42:L42"/>
    <mergeCell ref="T40:U40"/>
    <mergeCell ref="Q41:R41"/>
    <mergeCell ref="E41:F41"/>
    <mergeCell ref="H41:I41"/>
    <mergeCell ref="K41:L41"/>
    <mergeCell ref="H42:I42"/>
    <mergeCell ref="W38:X38"/>
    <mergeCell ref="W41:X41"/>
    <mergeCell ref="W39:X39"/>
    <mergeCell ref="Z40:AA40"/>
    <mergeCell ref="Q40:R40"/>
    <mergeCell ref="E38:F38"/>
    <mergeCell ref="H38:I38"/>
    <mergeCell ref="K38:L38"/>
    <mergeCell ref="Z38:AA38"/>
    <mergeCell ref="N38:O38"/>
    <mergeCell ref="Q38:R38"/>
    <mergeCell ref="T38:U38"/>
    <mergeCell ref="T41:U41"/>
    <mergeCell ref="N40:O40"/>
    <mergeCell ref="E45:F45"/>
    <mergeCell ref="H45:I45"/>
    <mergeCell ref="K45:L45"/>
    <mergeCell ref="E42:F42"/>
    <mergeCell ref="T42:U42"/>
    <mergeCell ref="Q42:R42"/>
    <mergeCell ref="N42:O42"/>
    <mergeCell ref="Z41:AA41"/>
    <mergeCell ref="N41:O41"/>
    <mergeCell ref="W47:X47"/>
    <mergeCell ref="T47:U47"/>
    <mergeCell ref="Z47:AA47"/>
    <mergeCell ref="H47:I47"/>
    <mergeCell ref="E47:F47"/>
    <mergeCell ref="B47:D47"/>
    <mergeCell ref="Q47:R47"/>
    <mergeCell ref="Q49:R49"/>
    <mergeCell ref="N43:O43"/>
    <mergeCell ref="Q43:R43"/>
    <mergeCell ref="T43:U43"/>
    <mergeCell ref="W43:X43"/>
    <mergeCell ref="H43:I43"/>
    <mergeCell ref="Z43:AA43"/>
    <mergeCell ref="B45:D45"/>
    <mergeCell ref="W44:X44"/>
    <mergeCell ref="K43:L43"/>
    <mergeCell ref="T45:U45"/>
    <mergeCell ref="W45:X45"/>
    <mergeCell ref="N45:O45"/>
    <mergeCell ref="Q45:R45"/>
    <mergeCell ref="N44:O44"/>
    <mergeCell ref="Z44:AA44"/>
    <mergeCell ref="Z45:AA45"/>
    <mergeCell ref="B46:D46"/>
    <mergeCell ref="E46:F46"/>
    <mergeCell ref="H46:I46"/>
    <mergeCell ref="K46:L46"/>
    <mergeCell ref="N46:O46"/>
    <mergeCell ref="W46:X46"/>
    <mergeCell ref="Q46:R46"/>
    <mergeCell ref="T46:U46"/>
    <mergeCell ref="Z46:AA46"/>
    <mergeCell ref="B54:D54"/>
    <mergeCell ref="E54:F54"/>
    <mergeCell ref="H54:I54"/>
    <mergeCell ref="Q54:R54"/>
    <mergeCell ref="T54:U54"/>
    <mergeCell ref="W54:X54"/>
    <mergeCell ref="Z54:AA54"/>
    <mergeCell ref="B51:D51"/>
    <mergeCell ref="E51:F51"/>
    <mergeCell ref="H51:I51"/>
    <mergeCell ref="Q51:R51"/>
    <mergeCell ref="T51:U51"/>
    <mergeCell ref="W51:X51"/>
    <mergeCell ref="Z51:AA51"/>
    <mergeCell ref="B52:D52"/>
    <mergeCell ref="E52:F52"/>
    <mergeCell ref="H52:I52"/>
    <mergeCell ref="Q52:R52"/>
    <mergeCell ref="T52:U52"/>
    <mergeCell ref="W52:X52"/>
    <mergeCell ref="Z52:AA52"/>
    <mergeCell ref="B53:D53"/>
    <mergeCell ref="E53:F53"/>
    <mergeCell ref="H53:I53"/>
  </mergeCells>
  <phoneticPr fontId="2"/>
  <pageMargins left="0.39370078740157483" right="0" top="0.59055118110236227" bottom="0" header="0.51181102362204722" footer="0.51181102362204722"/>
  <pageSetup paperSize="9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世帯数及び人口の推移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2021-07-09T08:08:23Z</dcterms:created>
  <dcterms:modified xsi:type="dcterms:W3CDTF">2023-04-06T05:46:06Z</dcterms:modified>
</cp:coreProperties>
</file>