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116表 " sheetId="1" r:id="rId1"/>
  </sheets>
  <definedNames/>
  <calcPr fullCalcOnLoad="1"/>
</workbook>
</file>

<file path=xl/sharedStrings.xml><?xml version="1.0" encoding="utf-8"?>
<sst xmlns="http://schemas.openxmlformats.org/spreadsheetml/2006/main" count="30" uniqueCount="16">
  <si>
    <t>第 １１６表　　　老人保健医療費取扱件数</t>
  </si>
  <si>
    <t>年度</t>
  </si>
  <si>
    <t>支出区分</t>
  </si>
  <si>
    <t>総数</t>
  </si>
  <si>
    <t>医科</t>
  </si>
  <si>
    <t>歯科</t>
  </si>
  <si>
    <t>調剤</t>
  </si>
  <si>
    <t>その他</t>
  </si>
  <si>
    <t>入院</t>
  </si>
  <si>
    <t>外来</t>
  </si>
  <si>
    <t>平成14年度</t>
  </si>
  <si>
    <t>現物給付分</t>
  </si>
  <si>
    <t>現金給付分</t>
  </si>
  <si>
    <t>-</t>
  </si>
  <si>
    <t>資料　：　福祉部高齢福祉課</t>
  </si>
  <si>
    <t>注）現金給付分のその他とは、柔道整復、補装具等をいう。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</si>
</sst>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 horizontal="distributed" vertical="center"/>
    </xf>
    <xf numFmtId="38" fontId="7" fillId="0" borderId="0" xfId="17" applyFont="1" applyAlignment="1">
      <alignment vertical="center"/>
    </xf>
    <xf numFmtId="38" fontId="7" fillId="0" borderId="0" xfId="17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distributed" vertical="center"/>
    </xf>
    <xf numFmtId="38" fontId="4" fillId="0" borderId="0" xfId="17" applyFont="1" applyAlignment="1">
      <alignment vertical="center"/>
    </xf>
    <xf numFmtId="0" fontId="0" fillId="0" borderId="0" xfId="0" applyAlignment="1">
      <alignment vertical="center"/>
    </xf>
    <xf numFmtId="0" fontId="4" fillId="0" borderId="12" xfId="0" applyFont="1" applyBorder="1" applyAlignment="1">
      <alignment horizontal="distributed" vertical="center"/>
    </xf>
    <xf numFmtId="38" fontId="4" fillId="0" borderId="0" xfId="17" applyFont="1" applyFill="1" applyBorder="1" applyAlignment="1">
      <alignment vertical="center"/>
    </xf>
    <xf numFmtId="38" fontId="4" fillId="0" borderId="0" xfId="17" applyFont="1" applyAlignment="1">
      <alignment horizontal="right" vertical="center"/>
    </xf>
    <xf numFmtId="38" fontId="4" fillId="0" borderId="0" xfId="17" applyFont="1" applyFill="1" applyBorder="1" applyAlignment="1">
      <alignment horizontal="right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4" fillId="0" borderId="12" xfId="0" applyFont="1" applyBorder="1" applyAlignment="1">
      <alignment vertical="center"/>
    </xf>
    <xf numFmtId="38" fontId="4" fillId="0" borderId="0" xfId="17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38" fontId="4" fillId="0" borderId="14" xfId="17" applyFont="1" applyFill="1" applyBorder="1" applyAlignment="1">
      <alignment vertical="center"/>
    </xf>
    <xf numFmtId="0" fontId="0" fillId="0" borderId="14" xfId="0" applyBorder="1" applyAlignment="1">
      <alignment/>
    </xf>
    <xf numFmtId="38" fontId="4" fillId="0" borderId="14" xfId="17" applyFont="1" applyBorder="1" applyAlignment="1">
      <alignment vertical="center"/>
    </xf>
    <xf numFmtId="0" fontId="7" fillId="0" borderId="14" xfId="0" applyFont="1" applyBorder="1" applyAlignment="1">
      <alignment horizontal="distributed" vertical="center"/>
    </xf>
    <xf numFmtId="38" fontId="7" fillId="0" borderId="14" xfId="17" applyFont="1" applyFill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12" xfId="0" applyFont="1" applyBorder="1" applyAlignment="1">
      <alignment/>
    </xf>
    <xf numFmtId="38" fontId="4" fillId="0" borderId="14" xfId="17" applyFont="1" applyFill="1" applyBorder="1" applyAlignment="1">
      <alignment horizontal="right" vertical="center"/>
    </xf>
    <xf numFmtId="38" fontId="4" fillId="0" borderId="1" xfId="17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40">
      <selection activeCell="K2" sqref="K2"/>
    </sheetView>
  </sheetViews>
  <sheetFormatPr defaultColWidth="9.00390625" defaultRowHeight="13.5"/>
  <cols>
    <col min="1" max="1" width="3.75390625" style="0" customWidth="1"/>
    <col min="2" max="3" width="10.125" style="0" customWidth="1"/>
    <col min="4" max="4" width="8.375" style="0" customWidth="1"/>
    <col min="5" max="5" width="2.00390625" style="0" customWidth="1"/>
    <col min="6" max="8" width="9.625" style="0" customWidth="1"/>
    <col min="9" max="10" width="8.25390625" style="0" customWidth="1"/>
    <col min="11" max="11" width="6.50390625" style="0" customWidth="1"/>
    <col min="12" max="12" width="2.00390625" style="0" customWidth="1"/>
  </cols>
  <sheetData>
    <row r="1" spans="1:7" ht="13.5">
      <c r="A1" s="1"/>
      <c r="B1" s="1"/>
      <c r="C1" s="1"/>
      <c r="D1" s="1"/>
      <c r="E1" s="1"/>
      <c r="F1" s="1"/>
      <c r="G1" s="1"/>
    </row>
    <row r="3" spans="4:9" ht="14.25">
      <c r="D3" s="2" t="s">
        <v>0</v>
      </c>
      <c r="E3" s="2"/>
      <c r="F3" s="2"/>
      <c r="G3" s="2"/>
      <c r="H3" s="2"/>
      <c r="I3" s="2"/>
    </row>
    <row r="5" spans="2:12" ht="13.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2" ht="40.5" customHeight="1">
      <c r="B6" s="4" t="s">
        <v>1</v>
      </c>
      <c r="C6" s="5" t="s">
        <v>2</v>
      </c>
      <c r="D6" s="6" t="s">
        <v>3</v>
      </c>
      <c r="E6" s="4"/>
      <c r="F6" s="7" t="s">
        <v>4</v>
      </c>
      <c r="G6" s="8"/>
      <c r="H6" s="9"/>
      <c r="I6" s="5" t="s">
        <v>5</v>
      </c>
      <c r="J6" s="5" t="s">
        <v>6</v>
      </c>
      <c r="K6" s="6" t="s">
        <v>7</v>
      </c>
      <c r="L6" s="10"/>
    </row>
    <row r="7" spans="2:12" ht="40.5" customHeight="1">
      <c r="B7" s="11"/>
      <c r="C7" s="12"/>
      <c r="D7" s="13"/>
      <c r="E7" s="11"/>
      <c r="F7" s="14" t="s">
        <v>3</v>
      </c>
      <c r="G7" s="14" t="s">
        <v>8</v>
      </c>
      <c r="H7" s="15" t="s">
        <v>9</v>
      </c>
      <c r="I7" s="12"/>
      <c r="J7" s="12"/>
      <c r="K7" s="13"/>
      <c r="L7" s="16"/>
    </row>
    <row r="8" spans="2:3" ht="9" customHeight="1">
      <c r="B8" s="17"/>
      <c r="C8" s="18"/>
    </row>
    <row r="9" spans="2:13" s="19" customFormat="1" ht="21.75" customHeight="1">
      <c r="B9" s="20"/>
      <c r="C9" s="21" t="s">
        <v>3</v>
      </c>
      <c r="D9" s="22">
        <f>+F9+I9+J9+K9</f>
        <v>147354</v>
      </c>
      <c r="E9" s="22"/>
      <c r="F9" s="22">
        <f>+G9+H9</f>
        <v>88107</v>
      </c>
      <c r="G9" s="22">
        <f>+G11</f>
        <v>3418</v>
      </c>
      <c r="H9" s="22">
        <f>+H11</f>
        <v>84689</v>
      </c>
      <c r="I9" s="22">
        <f>+I11</f>
        <v>9375</v>
      </c>
      <c r="J9" s="22">
        <f>+J11</f>
        <v>47305</v>
      </c>
      <c r="K9" s="23">
        <f>+K11+K13</f>
        <v>2567</v>
      </c>
      <c r="L9" s="23"/>
      <c r="M9" s="24"/>
    </row>
    <row r="10" spans="2:13" ht="21.75" customHeight="1">
      <c r="B10" s="25"/>
      <c r="C10" s="26"/>
      <c r="D10" s="27"/>
      <c r="E10" s="27"/>
      <c r="F10" s="27"/>
      <c r="G10" s="27"/>
      <c r="H10" s="27"/>
      <c r="I10" s="27"/>
      <c r="J10" s="27"/>
      <c r="K10" s="23"/>
      <c r="L10" s="23"/>
      <c r="M10" s="28"/>
    </row>
    <row r="11" spans="2:13" ht="21.75" customHeight="1">
      <c r="B11" s="29" t="s">
        <v>10</v>
      </c>
      <c r="C11" s="26" t="s">
        <v>11</v>
      </c>
      <c r="D11" s="27">
        <f>+F11+I11+J11+K11</f>
        <v>140931</v>
      </c>
      <c r="E11" s="27"/>
      <c r="F11" s="30">
        <v>84195</v>
      </c>
      <c r="G11" s="30">
        <v>3418</v>
      </c>
      <c r="H11" s="30">
        <v>84689</v>
      </c>
      <c r="I11" s="30">
        <v>9375</v>
      </c>
      <c r="J11" s="30">
        <v>47305</v>
      </c>
      <c r="K11" s="31">
        <v>56</v>
      </c>
      <c r="L11" s="31"/>
      <c r="M11" s="28"/>
    </row>
    <row r="12" spans="2:13" ht="21.75" customHeight="1">
      <c r="B12" s="25"/>
      <c r="C12" s="26"/>
      <c r="D12" s="27"/>
      <c r="E12" s="27"/>
      <c r="F12" s="30"/>
      <c r="G12" s="30"/>
      <c r="H12" s="30"/>
      <c r="I12" s="30"/>
      <c r="J12" s="30"/>
      <c r="K12" s="31"/>
      <c r="L12" s="31"/>
      <c r="M12" s="28"/>
    </row>
    <row r="13" spans="2:13" ht="21.75" customHeight="1">
      <c r="B13" s="25"/>
      <c r="C13" s="26" t="s">
        <v>12</v>
      </c>
      <c r="D13" s="27">
        <f>+K13</f>
        <v>2511</v>
      </c>
      <c r="E13" s="27"/>
      <c r="F13" s="32" t="s">
        <v>13</v>
      </c>
      <c r="G13" s="32">
        <v>0</v>
      </c>
      <c r="H13" s="32">
        <v>0</v>
      </c>
      <c r="I13" s="32">
        <v>0</v>
      </c>
      <c r="J13" s="32">
        <v>0</v>
      </c>
      <c r="K13" s="31">
        <v>2511</v>
      </c>
      <c r="L13" s="31"/>
      <c r="M13" s="28"/>
    </row>
    <row r="14" spans="2:13" ht="9" customHeight="1">
      <c r="B14" s="33"/>
      <c r="C14" s="34"/>
      <c r="D14" s="27"/>
      <c r="E14" s="27"/>
      <c r="F14" s="27"/>
      <c r="G14" s="27"/>
      <c r="H14" s="27"/>
      <c r="I14" s="27"/>
      <c r="J14" s="27"/>
      <c r="K14" s="23"/>
      <c r="L14" s="23"/>
      <c r="M14" s="28"/>
    </row>
    <row r="15" spans="2:13" ht="9" customHeight="1">
      <c r="B15" s="25"/>
      <c r="C15" s="35"/>
      <c r="D15" s="27"/>
      <c r="E15" s="27"/>
      <c r="F15" s="27"/>
      <c r="G15" s="27"/>
      <c r="H15" s="27"/>
      <c r="I15" s="27"/>
      <c r="J15" s="27"/>
      <c r="K15" s="23"/>
      <c r="L15" s="23"/>
      <c r="M15" s="28"/>
    </row>
    <row r="16" spans="2:13" s="19" customFormat="1" ht="21.75" customHeight="1">
      <c r="B16" s="20"/>
      <c r="C16" s="21" t="s">
        <v>3</v>
      </c>
      <c r="D16" s="22">
        <f>+F16+I16+J16+K16</f>
        <v>150170</v>
      </c>
      <c r="E16" s="22"/>
      <c r="F16" s="22">
        <f>+G16+H16</f>
        <v>86620</v>
      </c>
      <c r="G16" s="22">
        <f>+G18</f>
        <v>3431</v>
      </c>
      <c r="H16" s="22">
        <f>+H18</f>
        <v>83189</v>
      </c>
      <c r="I16" s="22">
        <f>+I18</f>
        <v>9526</v>
      </c>
      <c r="J16" s="22">
        <f>+J18</f>
        <v>47543</v>
      </c>
      <c r="K16" s="23">
        <f>+K18+K20</f>
        <v>6481</v>
      </c>
      <c r="L16" s="23"/>
      <c r="M16" s="24"/>
    </row>
    <row r="17" spans="2:13" ht="21.75" customHeight="1">
      <c r="B17" s="25"/>
      <c r="C17" s="26"/>
      <c r="D17" s="27"/>
      <c r="E17" s="27"/>
      <c r="F17" s="27"/>
      <c r="G17" s="27"/>
      <c r="H17" s="27"/>
      <c r="I17" s="27"/>
      <c r="J17" s="27"/>
      <c r="K17" s="23"/>
      <c r="L17" s="23"/>
      <c r="M17" s="28"/>
    </row>
    <row r="18" spans="2:13" ht="21.75" customHeight="1">
      <c r="B18" s="36" t="str">
        <f>+"       "&amp;15</f>
        <v>       15</v>
      </c>
      <c r="C18" s="26" t="s">
        <v>11</v>
      </c>
      <c r="D18" s="27">
        <f>+F18+I18+J18+K18</f>
        <v>143756</v>
      </c>
      <c r="E18" s="27"/>
      <c r="F18" s="30">
        <v>86620</v>
      </c>
      <c r="G18" s="30">
        <v>3431</v>
      </c>
      <c r="H18" s="30">
        <v>83189</v>
      </c>
      <c r="I18" s="30">
        <v>9526</v>
      </c>
      <c r="J18" s="30">
        <v>47543</v>
      </c>
      <c r="K18" s="37">
        <v>67</v>
      </c>
      <c r="L18" s="37"/>
      <c r="M18" s="28"/>
    </row>
    <row r="19" spans="2:13" ht="21.75" customHeight="1">
      <c r="B19" s="38"/>
      <c r="C19" s="26"/>
      <c r="D19" s="27"/>
      <c r="E19" s="27"/>
      <c r="F19" s="30"/>
      <c r="G19" s="30"/>
      <c r="H19" s="30"/>
      <c r="I19" s="30"/>
      <c r="J19" s="30"/>
      <c r="K19" s="37"/>
      <c r="L19" s="37"/>
      <c r="M19" s="28"/>
    </row>
    <row r="20" spans="2:13" ht="21.75" customHeight="1">
      <c r="B20" s="38"/>
      <c r="C20" s="26" t="s">
        <v>12</v>
      </c>
      <c r="D20" s="27">
        <f>+K20</f>
        <v>6414</v>
      </c>
      <c r="E20" s="27"/>
      <c r="F20" s="32">
        <v>42</v>
      </c>
      <c r="G20" s="32">
        <v>1</v>
      </c>
      <c r="H20" s="32">
        <v>41</v>
      </c>
      <c r="I20" s="32">
        <v>1</v>
      </c>
      <c r="J20" s="32">
        <v>0</v>
      </c>
      <c r="K20" s="37">
        <v>6414</v>
      </c>
      <c r="L20" s="37"/>
      <c r="M20" s="28"/>
    </row>
    <row r="21" spans="2:13" ht="9" customHeight="1">
      <c r="B21" s="39"/>
      <c r="C21" s="34"/>
      <c r="D21" s="27"/>
      <c r="E21" s="27"/>
      <c r="F21" s="27"/>
      <c r="G21" s="27"/>
      <c r="H21" s="27"/>
      <c r="I21" s="27"/>
      <c r="J21" s="27"/>
      <c r="K21" s="23"/>
      <c r="L21" s="23"/>
      <c r="M21" s="28"/>
    </row>
    <row r="22" spans="2:13" ht="9" customHeight="1">
      <c r="B22" s="38"/>
      <c r="C22" s="35"/>
      <c r="D22" s="27"/>
      <c r="E22" s="27"/>
      <c r="F22" s="27"/>
      <c r="G22" s="27"/>
      <c r="H22" s="27"/>
      <c r="I22" s="27"/>
      <c r="J22" s="27"/>
      <c r="K22" s="23"/>
      <c r="L22" s="23"/>
      <c r="M22" s="28"/>
    </row>
    <row r="23" spans="2:13" s="19" customFormat="1" ht="21.75" customHeight="1">
      <c r="B23" s="40"/>
      <c r="C23" s="21" t="s">
        <v>3</v>
      </c>
      <c r="D23" s="22">
        <f>+F23+I23+J23+K23</f>
        <v>148466</v>
      </c>
      <c r="E23" s="22"/>
      <c r="F23" s="22">
        <f>+G23+H23</f>
        <v>83433</v>
      </c>
      <c r="G23" s="22">
        <f>+G25</f>
        <v>3414</v>
      </c>
      <c r="H23" s="22">
        <f>+H25</f>
        <v>80019</v>
      </c>
      <c r="I23" s="22">
        <f>+I25</f>
        <v>9443</v>
      </c>
      <c r="J23" s="22">
        <f>+J25</f>
        <v>49025</v>
      </c>
      <c r="K23" s="23">
        <f>+K25+K27</f>
        <v>6565</v>
      </c>
      <c r="L23" s="23"/>
      <c r="M23" s="24"/>
    </row>
    <row r="24" spans="2:13" ht="21.75" customHeight="1">
      <c r="B24" s="38"/>
      <c r="C24" s="26"/>
      <c r="D24" s="27"/>
      <c r="E24" s="27"/>
      <c r="F24" s="27"/>
      <c r="G24" s="27"/>
      <c r="H24" s="27"/>
      <c r="I24" s="27"/>
      <c r="J24" s="27"/>
      <c r="K24" s="23"/>
      <c r="L24" s="23"/>
      <c r="M24" s="28"/>
    </row>
    <row r="25" spans="2:13" ht="21.75" customHeight="1">
      <c r="B25" s="36" t="str">
        <f>+"       "&amp;16</f>
        <v>       16</v>
      </c>
      <c r="C25" s="26" t="s">
        <v>11</v>
      </c>
      <c r="D25" s="27">
        <f>+F25+I25+J25+K25</f>
        <v>142001</v>
      </c>
      <c r="E25" s="27"/>
      <c r="F25" s="30">
        <v>83433</v>
      </c>
      <c r="G25" s="30">
        <v>3414</v>
      </c>
      <c r="H25" s="30">
        <v>80019</v>
      </c>
      <c r="I25" s="30">
        <v>9443</v>
      </c>
      <c r="J25" s="30">
        <v>49025</v>
      </c>
      <c r="K25" s="37">
        <v>100</v>
      </c>
      <c r="L25" s="37"/>
      <c r="M25" s="28"/>
    </row>
    <row r="26" spans="2:13" ht="21.75" customHeight="1">
      <c r="B26" s="36"/>
      <c r="C26" s="26"/>
      <c r="D26" s="27"/>
      <c r="E26" s="27"/>
      <c r="F26" s="30"/>
      <c r="G26" s="30"/>
      <c r="H26" s="30"/>
      <c r="I26" s="30"/>
      <c r="J26" s="30"/>
      <c r="K26" s="37"/>
      <c r="L26" s="37"/>
      <c r="M26" s="28"/>
    </row>
    <row r="27" spans="2:13" ht="21.75" customHeight="1">
      <c r="B27" s="36"/>
      <c r="C27" s="26" t="s">
        <v>12</v>
      </c>
      <c r="D27" s="27">
        <f>+K27+F27+G27+H27+I27</f>
        <v>6467</v>
      </c>
      <c r="E27" s="27"/>
      <c r="F27" s="32">
        <v>1</v>
      </c>
      <c r="G27" s="32">
        <v>0</v>
      </c>
      <c r="H27" s="32">
        <v>1</v>
      </c>
      <c r="I27" s="32">
        <v>0</v>
      </c>
      <c r="J27" s="32">
        <v>0</v>
      </c>
      <c r="K27" s="37">
        <v>6465</v>
      </c>
      <c r="L27" s="37"/>
      <c r="M27" s="28"/>
    </row>
    <row r="28" spans="2:13" ht="9" customHeight="1">
      <c r="B28" s="41"/>
      <c r="C28" s="34"/>
      <c r="D28" s="27"/>
      <c r="E28" s="27"/>
      <c r="F28" s="27"/>
      <c r="G28" s="27"/>
      <c r="H28" s="27"/>
      <c r="I28" s="27"/>
      <c r="J28" s="27"/>
      <c r="K28" s="23"/>
      <c r="L28" s="23"/>
      <c r="M28" s="28"/>
    </row>
    <row r="29" spans="2:13" ht="9" customHeight="1">
      <c r="B29" s="36"/>
      <c r="C29" s="35"/>
      <c r="D29" s="27"/>
      <c r="E29" s="27"/>
      <c r="F29" s="27"/>
      <c r="G29" s="27"/>
      <c r="H29" s="27"/>
      <c r="I29" s="27"/>
      <c r="J29" s="27"/>
      <c r="K29" s="23"/>
      <c r="L29" s="23"/>
      <c r="M29" s="28"/>
    </row>
    <row r="30" spans="2:13" s="19" customFormat="1" ht="21.75" customHeight="1">
      <c r="B30" s="42"/>
      <c r="C30" s="21" t="s">
        <v>3</v>
      </c>
      <c r="D30" s="22">
        <f>+F30+I30+J30+K30</f>
        <v>145929</v>
      </c>
      <c r="E30" s="22"/>
      <c r="F30" s="22">
        <f>SUM(G30:H30)</f>
        <v>81027</v>
      </c>
      <c r="G30" s="22">
        <f>+G32</f>
        <v>3307</v>
      </c>
      <c r="H30" s="22">
        <f>+H32</f>
        <v>77720</v>
      </c>
      <c r="I30" s="22">
        <f>+I32</f>
        <v>9304</v>
      </c>
      <c r="J30" s="22">
        <f>+J32</f>
        <v>49061</v>
      </c>
      <c r="K30" s="23">
        <f>+K32+K34</f>
        <v>6537</v>
      </c>
      <c r="L30" s="23"/>
      <c r="M30" s="24"/>
    </row>
    <row r="31" spans="2:13" ht="21.75" customHeight="1">
      <c r="B31" s="36"/>
      <c r="C31" s="26"/>
      <c r="D31" s="27"/>
      <c r="E31" s="27"/>
      <c r="F31" s="27"/>
      <c r="G31" s="27"/>
      <c r="H31" s="27"/>
      <c r="I31" s="27"/>
      <c r="J31" s="27"/>
      <c r="K31" s="23"/>
      <c r="L31" s="23"/>
      <c r="M31" s="28"/>
    </row>
    <row r="32" spans="2:13" ht="21.75" customHeight="1">
      <c r="B32" s="36" t="str">
        <f>+"       "&amp;17</f>
        <v>       17</v>
      </c>
      <c r="C32" s="26" t="s">
        <v>11</v>
      </c>
      <c r="D32" s="43">
        <f>+F32+I32+J32+K32</f>
        <v>139536</v>
      </c>
      <c r="E32" s="30"/>
      <c r="F32" s="30">
        <f>SUM(G32:H32)</f>
        <v>81027</v>
      </c>
      <c r="G32" s="30">
        <v>3307</v>
      </c>
      <c r="H32" s="30">
        <v>77720</v>
      </c>
      <c r="I32" s="30">
        <v>9304</v>
      </c>
      <c r="J32" s="30">
        <v>49061</v>
      </c>
      <c r="K32" s="37">
        <v>144</v>
      </c>
      <c r="L32" s="37"/>
      <c r="M32" s="28"/>
    </row>
    <row r="33" spans="2:13" ht="21.75" customHeight="1">
      <c r="B33" s="36"/>
      <c r="C33" s="26"/>
      <c r="D33" s="43"/>
      <c r="E33" s="30"/>
      <c r="F33" s="30"/>
      <c r="G33" s="30"/>
      <c r="H33" s="30"/>
      <c r="I33" s="30"/>
      <c r="J33" s="30"/>
      <c r="K33" s="37"/>
      <c r="L33" s="37"/>
      <c r="M33" s="28"/>
    </row>
    <row r="34" spans="2:13" ht="21.75" customHeight="1">
      <c r="B34" s="36"/>
      <c r="C34" s="26" t="s">
        <v>12</v>
      </c>
      <c r="D34" s="43">
        <f>SUM(F34:K34)</f>
        <v>6400</v>
      </c>
      <c r="E34" s="30"/>
      <c r="F34" s="30">
        <v>3</v>
      </c>
      <c r="G34" s="30"/>
      <c r="H34" s="30">
        <v>3</v>
      </c>
      <c r="I34" s="30"/>
      <c r="J34" s="30">
        <v>1</v>
      </c>
      <c r="K34" s="37">
        <v>6393</v>
      </c>
      <c r="L34" s="37"/>
      <c r="M34" s="28"/>
    </row>
    <row r="35" spans="2:13" ht="9" customHeight="1">
      <c r="B35" s="41"/>
      <c r="C35" s="34"/>
      <c r="D35" s="27"/>
      <c r="E35" s="27"/>
      <c r="F35" s="27"/>
      <c r="G35" s="27"/>
      <c r="H35" s="27"/>
      <c r="I35" s="27"/>
      <c r="J35" s="27"/>
      <c r="K35" s="23"/>
      <c r="L35" s="23"/>
      <c r="M35" s="28"/>
    </row>
    <row r="36" spans="2:13" ht="9" customHeight="1">
      <c r="B36" s="36"/>
      <c r="C36" s="44"/>
      <c r="D36" s="45"/>
      <c r="E36" s="27"/>
      <c r="F36" s="27"/>
      <c r="G36" s="27"/>
      <c r="H36" s="27"/>
      <c r="I36" s="27"/>
      <c r="J36" s="27"/>
      <c r="K36" s="23"/>
      <c r="L36" s="23"/>
      <c r="M36" s="28"/>
    </row>
    <row r="37" spans="2:13" s="19" customFormat="1" ht="21.75" customHeight="1">
      <c r="B37" s="42"/>
      <c r="C37" s="46" t="s">
        <v>3</v>
      </c>
      <c r="D37" s="47">
        <f>+F37+I37+J37+K37</f>
        <v>148696</v>
      </c>
      <c r="E37" s="48"/>
      <c r="F37" s="48">
        <f>SUM(F39)</f>
        <v>80306</v>
      </c>
      <c r="G37" s="48">
        <f>SUM(G39)</f>
        <v>3430</v>
      </c>
      <c r="H37" s="48">
        <f>SUM(H39)</f>
        <v>76876</v>
      </c>
      <c r="I37" s="48">
        <f>SUM(I39)</f>
        <v>9229</v>
      </c>
      <c r="J37" s="48">
        <f>SUM(J39)</f>
        <v>51482</v>
      </c>
      <c r="K37" s="23">
        <f>SUM(K39,K41)</f>
        <v>7679</v>
      </c>
      <c r="L37" s="23"/>
      <c r="M37" s="24"/>
    </row>
    <row r="38" spans="2:13" ht="21.75" customHeight="1">
      <c r="B38" s="36"/>
      <c r="C38" s="49"/>
      <c r="D38" s="43"/>
      <c r="E38" s="30"/>
      <c r="F38" s="30"/>
      <c r="G38" s="30"/>
      <c r="H38" s="30"/>
      <c r="I38" s="30"/>
      <c r="J38" s="30"/>
      <c r="K38" s="23"/>
      <c r="L38" s="23"/>
      <c r="M38" s="28"/>
    </row>
    <row r="39" spans="2:13" ht="21.75" customHeight="1">
      <c r="B39" s="36" t="str">
        <f>+"       "&amp;18</f>
        <v>       18</v>
      </c>
      <c r="C39" s="49" t="s">
        <v>11</v>
      </c>
      <c r="D39" s="43">
        <f>SUM(I39,J39,K39,F39)</f>
        <v>141136</v>
      </c>
      <c r="E39" s="30"/>
      <c r="F39" s="30">
        <f>SUM(G39:H39)</f>
        <v>80306</v>
      </c>
      <c r="G39" s="30">
        <v>3430</v>
      </c>
      <c r="H39" s="30">
        <v>76876</v>
      </c>
      <c r="I39" s="30">
        <v>9229</v>
      </c>
      <c r="J39" s="30">
        <v>51482</v>
      </c>
      <c r="K39" s="37">
        <v>119</v>
      </c>
      <c r="L39" s="37"/>
      <c r="M39" s="28"/>
    </row>
    <row r="40" spans="2:13" ht="21.75" customHeight="1">
      <c r="B40" s="50"/>
      <c r="C40" s="49"/>
      <c r="D40" s="43"/>
      <c r="E40" s="30"/>
      <c r="F40" s="30"/>
      <c r="G40" s="30"/>
      <c r="H40" s="30"/>
      <c r="I40" s="30"/>
      <c r="J40" s="30"/>
      <c r="K40" s="37"/>
      <c r="L40" s="37"/>
      <c r="M40" s="28"/>
    </row>
    <row r="41" spans="2:13" ht="21.75" customHeight="1">
      <c r="B41" s="50"/>
      <c r="C41" s="49" t="s">
        <v>12</v>
      </c>
      <c r="D41" s="51">
        <f>SUM(F41,I41,J41,K41)</f>
        <v>7563</v>
      </c>
      <c r="E41" s="30"/>
      <c r="F41" s="30">
        <f>SUM(G41:H41)</f>
        <v>3</v>
      </c>
      <c r="G41" s="30">
        <v>2</v>
      </c>
      <c r="H41" s="30">
        <v>1</v>
      </c>
      <c r="I41" s="30">
        <v>0</v>
      </c>
      <c r="J41" s="30">
        <v>0</v>
      </c>
      <c r="K41" s="37">
        <v>7560</v>
      </c>
      <c r="L41" s="37"/>
      <c r="M41" s="28"/>
    </row>
    <row r="42" spans="2:13" ht="9" customHeight="1">
      <c r="B42" s="33"/>
      <c r="C42" s="34"/>
      <c r="D42" s="52"/>
      <c r="E42" s="52"/>
      <c r="F42" s="52"/>
      <c r="G42" s="52"/>
      <c r="H42" s="52"/>
      <c r="I42" s="52"/>
      <c r="J42" s="52"/>
      <c r="K42" s="52"/>
      <c r="L42" s="53"/>
      <c r="M42" s="28"/>
    </row>
    <row r="44" spans="2:12" ht="13.5">
      <c r="B44" s="1" t="s">
        <v>14</v>
      </c>
      <c r="C44" s="1"/>
      <c r="D44" s="1"/>
      <c r="E44" s="1"/>
      <c r="F44" s="1"/>
      <c r="G44" s="54"/>
      <c r="H44" s="54"/>
      <c r="I44" s="54"/>
      <c r="J44" s="54"/>
      <c r="K44" s="54"/>
      <c r="L44" s="54"/>
    </row>
    <row r="45" spans="2:12" ht="13.5">
      <c r="B45" s="1" t="s">
        <v>15</v>
      </c>
      <c r="C45" s="1"/>
      <c r="D45" s="1"/>
      <c r="E45" s="1"/>
      <c r="F45" s="1"/>
      <c r="G45" s="1"/>
      <c r="H45" s="1"/>
      <c r="I45" s="54"/>
      <c r="J45" s="54"/>
      <c r="K45" s="54"/>
      <c r="L45" s="54"/>
    </row>
  </sheetData>
  <mergeCells count="44">
    <mergeCell ref="K41:L41"/>
    <mergeCell ref="K37:L37"/>
    <mergeCell ref="K38:L38"/>
    <mergeCell ref="K39:L39"/>
    <mergeCell ref="K40:L40"/>
    <mergeCell ref="K33:L33"/>
    <mergeCell ref="K34:L34"/>
    <mergeCell ref="K35:L35"/>
    <mergeCell ref="K36:L36"/>
    <mergeCell ref="K29:L29"/>
    <mergeCell ref="K30:L30"/>
    <mergeCell ref="K31:L31"/>
    <mergeCell ref="K32:L32"/>
    <mergeCell ref="K25:L25"/>
    <mergeCell ref="K26:L26"/>
    <mergeCell ref="K27:L27"/>
    <mergeCell ref="K28:L28"/>
    <mergeCell ref="K21:L21"/>
    <mergeCell ref="K22:L22"/>
    <mergeCell ref="K23:L23"/>
    <mergeCell ref="K24:L24"/>
    <mergeCell ref="K17:L17"/>
    <mergeCell ref="K18:L18"/>
    <mergeCell ref="K19:L19"/>
    <mergeCell ref="K20:L20"/>
    <mergeCell ref="K13:L13"/>
    <mergeCell ref="K14:L14"/>
    <mergeCell ref="K15:L15"/>
    <mergeCell ref="K16:L16"/>
    <mergeCell ref="A1:G1"/>
    <mergeCell ref="B45:H45"/>
    <mergeCell ref="D3:I3"/>
    <mergeCell ref="C6:C7"/>
    <mergeCell ref="B6:B7"/>
    <mergeCell ref="K6:L7"/>
    <mergeCell ref="B44:F44"/>
    <mergeCell ref="D6:E7"/>
    <mergeCell ref="F6:H6"/>
    <mergeCell ref="I6:I7"/>
    <mergeCell ref="J6:J7"/>
    <mergeCell ref="K9:L9"/>
    <mergeCell ref="K10:L10"/>
    <mergeCell ref="K11:L11"/>
    <mergeCell ref="K12:L12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2008-03-07T04:28:22Z</dcterms:modified>
  <cp:category/>
  <cp:version/>
  <cp:contentType/>
  <cp:contentStatus/>
</cp:coreProperties>
</file>