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38表（１）" sheetId="1" r:id="rId1"/>
    <sheet name="第38表（２）" sheetId="2" r:id="rId2"/>
  </sheets>
  <externalReferences>
    <externalReference r:id="rId5"/>
  </externalReferences>
  <definedNames>
    <definedName name="_xlnm.Print_Area" localSheetId="0">'第38表（１）'!$B$1:$AV$87</definedName>
    <definedName name="_xlnm.Print_Area" localSheetId="1">'第38表（２）'!$A$1:$V$87</definedName>
  </definedNames>
  <calcPr fullCalcOnLoad="1"/>
</workbook>
</file>

<file path=xl/sharedStrings.xml><?xml version="1.0" encoding="utf-8"?>
<sst xmlns="http://schemas.openxmlformats.org/spreadsheetml/2006/main" count="865" uniqueCount="48">
  <si>
    <t>総数</t>
  </si>
  <si>
    <t>注）（１）総数には、従業上の地位「不詳｣を含む。</t>
  </si>
  <si>
    <t>産業</t>
  </si>
  <si>
    <t>矢野口</t>
  </si>
  <si>
    <t>東長沼</t>
  </si>
  <si>
    <t>大丸</t>
  </si>
  <si>
    <t>百村</t>
  </si>
  <si>
    <t>坂浜</t>
  </si>
  <si>
    <t>平尾</t>
  </si>
  <si>
    <t>押立</t>
  </si>
  <si>
    <t>男</t>
  </si>
  <si>
    <t>女</t>
  </si>
  <si>
    <t>農業</t>
  </si>
  <si>
    <t>雇用者</t>
  </si>
  <si>
    <t>自営業者</t>
  </si>
  <si>
    <t>家族従業者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</si>
  <si>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</si>
  <si>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</si>
  <si>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</si>
  <si>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</si>
  <si>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</si>
  <si>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</si>
  <si>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</si>
  <si>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</si>
  <si>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分類不能の産業</t>
  </si>
  <si>
    <t>資料　：　国勢調査</t>
  </si>
  <si>
    <t>第 ３８ 表　　　産業大分類 ・ 従業上の地位 ・ 地域別 ・ 男女別１５歳以上就業者数(つづき）</t>
  </si>
  <si>
    <t>向陽台</t>
  </si>
  <si>
    <t>長峰</t>
  </si>
  <si>
    <t>若葉台</t>
  </si>
  <si>
    <t>金融・保険業　</t>
  </si>
  <si>
    <t>(平成1７年10月1日現在)</t>
  </si>
  <si>
    <t>-</t>
  </si>
  <si>
    <t>-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</si>
  <si>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</si>
  <si>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</si>
  <si>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</si>
  <si>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</si>
  <si>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</si>
  <si>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</si>
  <si>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</si>
  <si>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(平成１７年10月1日現在)</t>
  </si>
  <si>
    <t>-</t>
  </si>
  <si>
    <t>-</t>
  </si>
  <si>
    <t>注）（１）総数には、従業上の地位「不詳｣を含む。</t>
  </si>
  <si>
    <t>第３８表　　　産業大分類　・　従業上の地位　・地域別・男女別１５歳以上就業者数</t>
  </si>
  <si>
    <t>サービス業
（他に分類されないもの）</t>
  </si>
  <si>
    <t>公務
（他に分類されないもの）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</si>
</sst>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38" fontId="8" fillId="0" borderId="1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0" fontId="10" fillId="0" borderId="0" xfId="0" applyFont="1" applyAlignment="1">
      <alignment/>
    </xf>
    <xf numFmtId="38" fontId="8" fillId="0" borderId="0" xfId="17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38" fontId="9" fillId="0" borderId="0" xfId="17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38" fontId="9" fillId="0" borderId="0" xfId="17" applyFont="1" applyAlignment="1">
      <alignment horizontal="right"/>
    </xf>
    <xf numFmtId="0" fontId="9" fillId="0" borderId="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8" fillId="0" borderId="0" xfId="17" applyFont="1" applyAlignment="1">
      <alignment horizontal="right"/>
    </xf>
    <xf numFmtId="38" fontId="8" fillId="0" borderId="7" xfId="17" applyFont="1" applyBorder="1" applyAlignment="1">
      <alignment horizontal="right" vertical="center"/>
    </xf>
    <xf numFmtId="38" fontId="9" fillId="0" borderId="8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38" fontId="9" fillId="0" borderId="8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194" fontId="9" fillId="0" borderId="0" xfId="0" applyNumberFormat="1" applyFont="1" applyAlignment="1">
      <alignment horizontal="right"/>
    </xf>
    <xf numFmtId="0" fontId="9" fillId="0" borderId="4" xfId="0" applyFont="1" applyBorder="1" applyAlignment="1">
      <alignment horizontal="right" vertical="center"/>
    </xf>
    <xf numFmtId="194" fontId="9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38" fontId="8" fillId="0" borderId="1" xfId="17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7" fontId="4" fillId="0" borderId="9" xfId="0" applyNumberFormat="1" applyFont="1" applyBorder="1" applyAlignment="1">
      <alignment horizontal="distributed" vertical="center"/>
    </xf>
    <xf numFmtId="187" fontId="4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7" fontId="4" fillId="0" borderId="10" xfId="0" applyNumberFormat="1" applyFont="1" applyBorder="1" applyAlignment="1">
      <alignment horizontal="distributed" vertical="center"/>
    </xf>
    <xf numFmtId="187" fontId="4" fillId="0" borderId="12" xfId="0" applyNumberFormat="1" applyFont="1" applyBorder="1" applyAlignment="1">
      <alignment horizontal="distributed" vertical="center"/>
    </xf>
    <xf numFmtId="187" fontId="4" fillId="0" borderId="7" xfId="0" applyNumberFormat="1" applyFont="1" applyBorder="1" applyAlignment="1">
      <alignment horizontal="distributed" vertical="center"/>
    </xf>
    <xf numFmtId="187" fontId="4" fillId="0" borderId="8" xfId="0" applyNumberFormat="1" applyFont="1" applyBorder="1" applyAlignment="1">
      <alignment horizontal="distributed" vertical="center"/>
    </xf>
    <xf numFmtId="187" fontId="4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38" fontId="8" fillId="0" borderId="13" xfId="17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35</xdr:row>
      <xdr:rowOff>76200</xdr:rowOff>
    </xdr:from>
    <xdr:to>
      <xdr:col>6</xdr:col>
      <xdr:colOff>457200</xdr:colOff>
      <xdr:row>35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9813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36</xdr:row>
      <xdr:rowOff>76200</xdr:rowOff>
    </xdr:from>
    <xdr:to>
      <xdr:col>6</xdr:col>
      <xdr:colOff>457200</xdr:colOff>
      <xdr:row>36</xdr:row>
      <xdr:rowOff>76200</xdr:rowOff>
    </xdr:to>
    <xdr:sp>
      <xdr:nvSpPr>
        <xdr:cNvPr id="2" name="Line 2"/>
        <xdr:cNvSpPr>
          <a:spLocks/>
        </xdr:cNvSpPr>
      </xdr:nvSpPr>
      <xdr:spPr>
        <a:xfrm>
          <a:off x="2981325" y="4486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35</xdr:row>
      <xdr:rowOff>76200</xdr:rowOff>
    </xdr:from>
    <xdr:to>
      <xdr:col>12</xdr:col>
      <xdr:colOff>457200</xdr:colOff>
      <xdr:row>35</xdr:row>
      <xdr:rowOff>76200</xdr:rowOff>
    </xdr:to>
    <xdr:sp>
      <xdr:nvSpPr>
        <xdr:cNvPr id="3" name="Line 3"/>
        <xdr:cNvSpPr>
          <a:spLocks/>
        </xdr:cNvSpPr>
      </xdr:nvSpPr>
      <xdr:spPr>
        <a:xfrm>
          <a:off x="48482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36</xdr:row>
      <xdr:rowOff>76200</xdr:rowOff>
    </xdr:from>
    <xdr:to>
      <xdr:col>12</xdr:col>
      <xdr:colOff>457200</xdr:colOff>
      <xdr:row>36</xdr:row>
      <xdr:rowOff>76200</xdr:rowOff>
    </xdr:to>
    <xdr:sp>
      <xdr:nvSpPr>
        <xdr:cNvPr id="4" name="Line 4"/>
        <xdr:cNvSpPr>
          <a:spLocks/>
        </xdr:cNvSpPr>
      </xdr:nvSpPr>
      <xdr:spPr>
        <a:xfrm>
          <a:off x="4848225" y="4486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35</xdr:row>
      <xdr:rowOff>76200</xdr:rowOff>
    </xdr:from>
    <xdr:to>
      <xdr:col>18</xdr:col>
      <xdr:colOff>428625</xdr:colOff>
      <xdr:row>35</xdr:row>
      <xdr:rowOff>76200</xdr:rowOff>
    </xdr:to>
    <xdr:sp>
      <xdr:nvSpPr>
        <xdr:cNvPr id="5" name="Line 5"/>
        <xdr:cNvSpPr>
          <a:spLocks/>
        </xdr:cNvSpPr>
      </xdr:nvSpPr>
      <xdr:spPr>
        <a:xfrm>
          <a:off x="6743700" y="4371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36</xdr:row>
      <xdr:rowOff>76200</xdr:rowOff>
    </xdr:from>
    <xdr:to>
      <xdr:col>18</xdr:col>
      <xdr:colOff>428625</xdr:colOff>
      <xdr:row>36</xdr:row>
      <xdr:rowOff>76200</xdr:rowOff>
    </xdr:to>
    <xdr:sp>
      <xdr:nvSpPr>
        <xdr:cNvPr id="6" name="Line 6"/>
        <xdr:cNvSpPr>
          <a:spLocks/>
        </xdr:cNvSpPr>
      </xdr:nvSpPr>
      <xdr:spPr>
        <a:xfrm>
          <a:off x="6743700" y="4486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52</xdr:row>
      <xdr:rowOff>76200</xdr:rowOff>
    </xdr:from>
    <xdr:to>
      <xdr:col>18</xdr:col>
      <xdr:colOff>428625</xdr:colOff>
      <xdr:row>52</xdr:row>
      <xdr:rowOff>76200</xdr:rowOff>
    </xdr:to>
    <xdr:sp>
      <xdr:nvSpPr>
        <xdr:cNvPr id="7" name="Line 7"/>
        <xdr:cNvSpPr>
          <a:spLocks/>
        </xdr:cNvSpPr>
      </xdr:nvSpPr>
      <xdr:spPr>
        <a:xfrm>
          <a:off x="6743700" y="6315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85725</xdr:rowOff>
    </xdr:from>
    <xdr:to>
      <xdr:col>8</xdr:col>
      <xdr:colOff>390525</xdr:colOff>
      <xdr:row>35</xdr:row>
      <xdr:rowOff>85725</xdr:rowOff>
    </xdr:to>
    <xdr:sp>
      <xdr:nvSpPr>
        <xdr:cNvPr id="8" name="Line 8"/>
        <xdr:cNvSpPr>
          <a:spLocks/>
        </xdr:cNvSpPr>
      </xdr:nvSpPr>
      <xdr:spPr>
        <a:xfrm>
          <a:off x="3581400" y="4381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85725</xdr:rowOff>
    </xdr:from>
    <xdr:to>
      <xdr:col>8</xdr:col>
      <xdr:colOff>390525</xdr:colOff>
      <xdr:row>36</xdr:row>
      <xdr:rowOff>85725</xdr:rowOff>
    </xdr:to>
    <xdr:sp>
      <xdr:nvSpPr>
        <xdr:cNvPr id="9" name="Line 9"/>
        <xdr:cNvSpPr>
          <a:spLocks/>
        </xdr:cNvSpPr>
      </xdr:nvSpPr>
      <xdr:spPr>
        <a:xfrm>
          <a:off x="3581400" y="4495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85725</xdr:rowOff>
    </xdr:from>
    <xdr:to>
      <xdr:col>10</xdr:col>
      <xdr:colOff>390525</xdr:colOff>
      <xdr:row>35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171950" y="4381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85725</xdr:rowOff>
    </xdr:from>
    <xdr:to>
      <xdr:col>10</xdr:col>
      <xdr:colOff>390525</xdr:colOff>
      <xdr:row>36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171950" y="4495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43</xdr:row>
      <xdr:rowOff>85725</xdr:rowOff>
    </xdr:from>
    <xdr:to>
      <xdr:col>10</xdr:col>
      <xdr:colOff>390525</xdr:colOff>
      <xdr:row>43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4171950" y="5295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85725</xdr:rowOff>
    </xdr:from>
    <xdr:to>
      <xdr:col>14</xdr:col>
      <xdr:colOff>419100</xdr:colOff>
      <xdr:row>35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5476875" y="4381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85725</xdr:rowOff>
    </xdr:from>
    <xdr:to>
      <xdr:col>14</xdr:col>
      <xdr:colOff>419100</xdr:colOff>
      <xdr:row>36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476875" y="4495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35</xdr:row>
      <xdr:rowOff>85725</xdr:rowOff>
    </xdr:from>
    <xdr:to>
      <xdr:col>16</xdr:col>
      <xdr:colOff>390525</xdr:colOff>
      <xdr:row>35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6057900" y="4381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85725</xdr:rowOff>
    </xdr:from>
    <xdr:to>
      <xdr:col>16</xdr:col>
      <xdr:colOff>390525</xdr:colOff>
      <xdr:row>36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6057900" y="4495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35</xdr:row>
      <xdr:rowOff>85725</xdr:rowOff>
    </xdr:from>
    <xdr:to>
      <xdr:col>20</xdr:col>
      <xdr:colOff>428625</xdr:colOff>
      <xdr:row>35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7391400" y="4381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36</xdr:row>
      <xdr:rowOff>85725</xdr:rowOff>
    </xdr:from>
    <xdr:to>
      <xdr:col>20</xdr:col>
      <xdr:colOff>428625</xdr:colOff>
      <xdr:row>36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7391400" y="44958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44</xdr:row>
      <xdr:rowOff>85725</xdr:rowOff>
    </xdr:from>
    <xdr:to>
      <xdr:col>20</xdr:col>
      <xdr:colOff>428625</xdr:colOff>
      <xdr:row>44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7391400" y="5410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304800</xdr:colOff>
      <xdr:row>52</xdr:row>
      <xdr:rowOff>76200</xdr:rowOff>
    </xdr:from>
    <xdr:to>
      <xdr:col>44</xdr:col>
      <xdr:colOff>381000</xdr:colOff>
      <xdr:row>52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14297025" y="6315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51</xdr:row>
      <xdr:rowOff>76200</xdr:rowOff>
    </xdr:from>
    <xdr:to>
      <xdr:col>46</xdr:col>
      <xdr:colOff>323850</xdr:colOff>
      <xdr:row>51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4820900" y="620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52</xdr:row>
      <xdr:rowOff>76200</xdr:rowOff>
    </xdr:from>
    <xdr:to>
      <xdr:col>46</xdr:col>
      <xdr:colOff>323850</xdr:colOff>
      <xdr:row>52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4820900" y="6315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76200</xdr:rowOff>
    </xdr:from>
    <xdr:to>
      <xdr:col>4</xdr:col>
      <xdr:colOff>447675</xdr:colOff>
      <xdr:row>35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2266950" y="4371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36</xdr:row>
      <xdr:rowOff>76200</xdr:rowOff>
    </xdr:from>
    <xdr:to>
      <xdr:col>4</xdr:col>
      <xdr:colOff>447675</xdr:colOff>
      <xdr:row>36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2266950" y="448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32</xdr:row>
      <xdr:rowOff>76200</xdr:rowOff>
    </xdr:from>
    <xdr:to>
      <xdr:col>20</xdr:col>
      <xdr:colOff>438150</xdr:colOff>
      <xdr:row>32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400925" y="4029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40</xdr:row>
      <xdr:rowOff>85725</xdr:rowOff>
    </xdr:from>
    <xdr:to>
      <xdr:col>14</xdr:col>
      <xdr:colOff>419100</xdr:colOff>
      <xdr:row>40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5476875" y="4953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40</xdr:row>
      <xdr:rowOff>85725</xdr:rowOff>
    </xdr:from>
    <xdr:to>
      <xdr:col>8</xdr:col>
      <xdr:colOff>390525</xdr:colOff>
      <xdr:row>40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3581400" y="4953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381000</xdr:colOff>
      <xdr:row>40</xdr:row>
      <xdr:rowOff>85725</xdr:rowOff>
    </xdr:from>
    <xdr:to>
      <xdr:col>20</xdr:col>
      <xdr:colOff>428625</xdr:colOff>
      <xdr:row>40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7391400" y="49530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43</xdr:row>
      <xdr:rowOff>85725</xdr:rowOff>
    </xdr:from>
    <xdr:to>
      <xdr:col>16</xdr:col>
      <xdr:colOff>390525</xdr:colOff>
      <xdr:row>43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6057900" y="5295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&#24180;&#24230;&#29256;&#65288;&#33609;&#31295;&#65289;\&#32207;&#21209;&#35506;\&#12456;&#12463;&#12475;&#12523;&#12288;p55&#65374;p85&#12288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済p55"/>
      <sheetName val="済p56,57"/>
      <sheetName val="済p58"/>
      <sheetName val="p59"/>
      <sheetName val="済p60,61"/>
      <sheetName val="済p62,63"/>
      <sheetName val="済p64"/>
      <sheetName val="済p65"/>
      <sheetName val="済p66,67"/>
      <sheetName val="済p68,69"/>
      <sheetName val="済p70,71"/>
      <sheetName val="p72,73"/>
      <sheetName val="済p77"/>
      <sheetName val="済p78,79"/>
      <sheetName val="済p85"/>
    </sheetNames>
    <sheetDataSet>
      <sheetData sheetId="2">
        <row r="11">
          <cell r="E11">
            <v>5</v>
          </cell>
          <cell r="K11">
            <v>7</v>
          </cell>
          <cell r="Q11">
            <v>3</v>
          </cell>
        </row>
        <row r="12">
          <cell r="K12">
            <v>1</v>
          </cell>
          <cell r="Q12">
            <v>9</v>
          </cell>
        </row>
        <row r="13">
          <cell r="K13">
            <v>1</v>
          </cell>
          <cell r="Q13">
            <v>6</v>
          </cell>
        </row>
        <row r="20">
          <cell r="K20">
            <v>1</v>
          </cell>
        </row>
        <row r="23">
          <cell r="Q23">
            <v>1</v>
          </cell>
        </row>
        <row r="27">
          <cell r="E27">
            <v>161</v>
          </cell>
          <cell r="K27">
            <v>104</v>
          </cell>
          <cell r="Q27">
            <v>181</v>
          </cell>
        </row>
        <row r="28">
          <cell r="E28">
            <v>34</v>
          </cell>
          <cell r="K28">
            <v>39</v>
          </cell>
          <cell r="Q28">
            <v>10</v>
          </cell>
        </row>
        <row r="29">
          <cell r="E29">
            <v>5</v>
          </cell>
          <cell r="K29">
            <v>8</v>
          </cell>
          <cell r="Q29">
            <v>0</v>
          </cell>
        </row>
        <row r="31">
          <cell r="E31">
            <v>361</v>
          </cell>
          <cell r="K31">
            <v>237</v>
          </cell>
          <cell r="Q31">
            <v>647</v>
          </cell>
        </row>
        <row r="32">
          <cell r="E32">
            <v>16</v>
          </cell>
          <cell r="K32">
            <v>11</v>
          </cell>
          <cell r="Q32">
            <v>14</v>
          </cell>
        </row>
        <row r="33">
          <cell r="K33">
            <v>3</v>
          </cell>
        </row>
        <row r="35">
          <cell r="E35">
            <v>9</v>
          </cell>
          <cell r="K35">
            <v>5</v>
          </cell>
          <cell r="Q35">
            <v>19</v>
          </cell>
        </row>
        <row r="39">
          <cell r="E39">
            <v>314</v>
          </cell>
          <cell r="K39">
            <v>127</v>
          </cell>
          <cell r="Q39">
            <v>464</v>
          </cell>
        </row>
        <row r="40">
          <cell r="E40">
            <v>15</v>
          </cell>
          <cell r="K40">
            <v>12</v>
          </cell>
          <cell r="Q40">
            <v>11</v>
          </cell>
        </row>
        <row r="41">
          <cell r="E41">
            <v>3</v>
          </cell>
          <cell r="K41">
            <v>2</v>
          </cell>
          <cell r="Q41">
            <v>1</v>
          </cell>
        </row>
        <row r="43">
          <cell r="E43">
            <v>111</v>
          </cell>
          <cell r="K43">
            <v>106</v>
          </cell>
          <cell r="Q43">
            <v>85</v>
          </cell>
        </row>
        <row r="44">
          <cell r="E44">
            <v>5</v>
          </cell>
          <cell r="K44">
            <v>5</v>
          </cell>
          <cell r="Q44">
            <v>2</v>
          </cell>
        </row>
        <row r="47">
          <cell r="E47">
            <v>545</v>
          </cell>
          <cell r="K47">
            <v>294</v>
          </cell>
          <cell r="Q47">
            <v>471</v>
          </cell>
        </row>
        <row r="48">
          <cell r="E48">
            <v>40</v>
          </cell>
          <cell r="K48">
            <v>20</v>
          </cell>
          <cell r="Q48">
            <v>20</v>
          </cell>
        </row>
        <row r="49">
          <cell r="E49">
            <v>24</v>
          </cell>
          <cell r="K49">
            <v>4</v>
          </cell>
          <cell r="Q49">
            <v>10</v>
          </cell>
        </row>
        <row r="51">
          <cell r="E51">
            <v>191</v>
          </cell>
          <cell r="K51">
            <v>103</v>
          </cell>
          <cell r="Q51">
            <v>287</v>
          </cell>
        </row>
        <row r="52">
          <cell r="E52">
            <v>5</v>
          </cell>
          <cell r="K52">
            <v>6</v>
          </cell>
          <cell r="Q52">
            <v>4</v>
          </cell>
        </row>
        <row r="55">
          <cell r="E55">
            <v>98</v>
          </cell>
          <cell r="K55">
            <v>44</v>
          </cell>
          <cell r="Q55">
            <v>80</v>
          </cell>
        </row>
        <row r="56">
          <cell r="E56">
            <v>6</v>
          </cell>
          <cell r="K56">
            <v>5</v>
          </cell>
          <cell r="Q56">
            <v>5</v>
          </cell>
        </row>
        <row r="57">
          <cell r="E57">
            <v>2</v>
          </cell>
          <cell r="Q57">
            <v>2</v>
          </cell>
        </row>
        <row r="59">
          <cell r="E59">
            <v>152</v>
          </cell>
          <cell r="K59">
            <v>60</v>
          </cell>
          <cell r="Q59">
            <v>97</v>
          </cell>
        </row>
        <row r="60">
          <cell r="E60">
            <v>6</v>
          </cell>
          <cell r="K60">
            <v>2</v>
          </cell>
          <cell r="Q60">
            <v>3</v>
          </cell>
        </row>
        <row r="61">
          <cell r="E61">
            <v>2</v>
          </cell>
          <cell r="K61">
            <v>1</v>
          </cell>
          <cell r="Q61">
            <v>3</v>
          </cell>
        </row>
        <row r="63">
          <cell r="E63">
            <v>311</v>
          </cell>
          <cell r="K63">
            <v>167</v>
          </cell>
          <cell r="Q63">
            <v>248</v>
          </cell>
        </row>
        <row r="64">
          <cell r="E64">
            <v>14</v>
          </cell>
          <cell r="K64">
            <v>4</v>
          </cell>
          <cell r="Q64">
            <v>9</v>
          </cell>
        </row>
        <row r="65">
          <cell r="E65">
            <v>5</v>
          </cell>
          <cell r="K65">
            <v>1</v>
          </cell>
          <cell r="Q65">
            <v>5</v>
          </cell>
        </row>
        <row r="67">
          <cell r="E67">
            <v>279</v>
          </cell>
          <cell r="K67">
            <v>153</v>
          </cell>
          <cell r="Q67">
            <v>309</v>
          </cell>
        </row>
        <row r="68">
          <cell r="E68">
            <v>28</v>
          </cell>
          <cell r="K68">
            <v>8</v>
          </cell>
          <cell r="Q68">
            <v>23</v>
          </cell>
        </row>
        <row r="69">
          <cell r="E69">
            <v>2</v>
          </cell>
          <cell r="K69">
            <v>1</v>
          </cell>
          <cell r="Q69">
            <v>0</v>
          </cell>
        </row>
        <row r="71">
          <cell r="E71">
            <v>14</v>
          </cell>
          <cell r="K71">
            <v>10</v>
          </cell>
          <cell r="Q71">
            <v>20</v>
          </cell>
        </row>
        <row r="75">
          <cell r="E75">
            <v>610</v>
          </cell>
          <cell r="K75">
            <v>321</v>
          </cell>
          <cell r="Q75">
            <v>552</v>
          </cell>
        </row>
        <row r="76">
          <cell r="E76">
            <v>114</v>
          </cell>
          <cell r="K76">
            <v>65</v>
          </cell>
          <cell r="Q76">
            <v>69</v>
          </cell>
        </row>
        <row r="77">
          <cell r="E77">
            <v>14</v>
          </cell>
          <cell r="K77">
            <v>13</v>
          </cell>
          <cell r="Q77">
            <v>6</v>
          </cell>
        </row>
        <row r="79">
          <cell r="E79">
            <v>123</v>
          </cell>
          <cell r="K79">
            <v>83</v>
          </cell>
          <cell r="Q79">
            <v>148</v>
          </cell>
        </row>
        <row r="83">
          <cell r="E83">
            <v>110</v>
          </cell>
          <cell r="K83">
            <v>41</v>
          </cell>
          <cell r="Q83">
            <v>87</v>
          </cell>
        </row>
        <row r="84">
          <cell r="E84">
            <v>10</v>
          </cell>
          <cell r="K84">
            <v>2</v>
          </cell>
          <cell r="Q84">
            <v>4</v>
          </cell>
        </row>
        <row r="85">
          <cell r="E85">
            <v>2</v>
          </cell>
          <cell r="K85">
            <v>1</v>
          </cell>
          <cell r="Q8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91"/>
  <sheetViews>
    <sheetView tabSelected="1" zoomScale="130" zoomScaleNormal="130" workbookViewId="0" topLeftCell="A70">
      <selection activeCell="I79" sqref="I79"/>
    </sheetView>
  </sheetViews>
  <sheetFormatPr defaultColWidth="9.00390625" defaultRowHeight="13.5"/>
  <cols>
    <col min="1" max="1" width="3.625" style="0" customWidth="1"/>
    <col min="2" max="2" width="2.00390625" style="0" customWidth="1"/>
    <col min="3" max="4" width="9.625" style="0" customWidth="1"/>
    <col min="5" max="5" width="7.375" style="0" customWidth="1"/>
    <col min="6" max="6" width="2.00390625" style="0" customWidth="1"/>
    <col min="7" max="7" width="6.625" style="0" customWidth="1"/>
    <col min="8" max="8" width="2.00390625" style="0" customWidth="1"/>
    <col min="9" max="9" width="6.125" style="0" customWidth="1"/>
    <col min="10" max="10" width="1.625" style="0" customWidth="1"/>
    <col min="11" max="11" width="6.125" style="0" customWidth="1"/>
    <col min="12" max="12" width="2.00390625" style="0" customWidth="1"/>
    <col min="13" max="13" width="6.625" style="0" customWidth="1"/>
    <col min="14" max="14" width="2.00390625" style="0" customWidth="1"/>
    <col min="15" max="15" width="6.375" style="0" customWidth="1"/>
    <col min="16" max="16" width="1.625" style="0" customWidth="1"/>
    <col min="17" max="17" width="6.25390625" style="0" customWidth="1"/>
    <col min="18" max="18" width="2.00390625" style="0" customWidth="1"/>
    <col min="19" max="19" width="6.375" style="0" customWidth="1"/>
    <col min="20" max="20" width="2.00390625" style="0" customWidth="1"/>
    <col min="21" max="21" width="6.75390625" style="0" customWidth="1"/>
    <col min="22" max="22" width="2.00390625" style="0" customWidth="1"/>
    <col min="23" max="23" width="6.375" style="0" customWidth="1"/>
    <col min="24" max="24" width="1.625" style="0" customWidth="1"/>
    <col min="25" max="25" width="6.375" style="0" customWidth="1"/>
    <col min="26" max="26" width="1.625" style="0" customWidth="1"/>
    <col min="27" max="27" width="6.25390625" style="0" customWidth="1"/>
    <col min="28" max="28" width="1.625" style="0" customWidth="1"/>
    <col min="29" max="29" width="5.00390625" style="0" customWidth="1"/>
    <col min="30" max="30" width="1.625" style="0" customWidth="1"/>
    <col min="31" max="31" width="6.125" style="0" customWidth="1"/>
    <col min="32" max="32" width="1.625" style="0" customWidth="1"/>
    <col min="33" max="33" width="5.00390625" style="0" customWidth="1"/>
    <col min="34" max="34" width="1.625" style="0" customWidth="1"/>
    <col min="35" max="35" width="5.00390625" style="0" customWidth="1"/>
    <col min="36" max="36" width="1.625" style="0" customWidth="1"/>
    <col min="37" max="37" width="6.375" style="0" customWidth="1"/>
    <col min="38" max="38" width="1.625" style="0" customWidth="1"/>
    <col min="39" max="39" width="6.125" style="0" customWidth="1"/>
    <col min="40" max="40" width="1.625" style="0" customWidth="1"/>
    <col min="41" max="41" width="6.125" style="0" customWidth="1"/>
    <col min="42" max="42" width="1.625" style="0" customWidth="1"/>
    <col min="43" max="43" width="6.25390625" style="0" customWidth="1"/>
    <col min="44" max="44" width="1.625" style="0" customWidth="1"/>
    <col min="45" max="45" width="6.00390625" style="0" customWidth="1"/>
    <col min="46" max="46" width="1.625" style="0" customWidth="1"/>
    <col min="47" max="47" width="5.00390625" style="0" customWidth="1"/>
    <col min="48" max="49" width="1.625" style="0" customWidth="1"/>
    <col min="50" max="50" width="5.75390625" style="0" customWidth="1"/>
    <col min="51" max="51" width="2.00390625" style="0" customWidth="1"/>
    <col min="52" max="52" width="5.75390625" style="0" customWidth="1"/>
    <col min="53" max="53" width="2.00390625" style="0" customWidth="1"/>
  </cols>
  <sheetData>
    <row r="1" spans="2:47" ht="13.5">
      <c r="B1" s="49"/>
      <c r="C1" s="49"/>
      <c r="D1" s="49"/>
      <c r="E1" s="49"/>
      <c r="F1" s="49"/>
      <c r="AK1" s="40"/>
      <c r="AL1" s="40"/>
      <c r="AM1" s="40"/>
      <c r="AQ1" s="40"/>
      <c r="AR1" s="40"/>
      <c r="AS1" s="40"/>
      <c r="AT1" s="40"/>
      <c r="AU1" s="40"/>
    </row>
    <row r="2" ht="12.75" customHeight="1"/>
    <row r="3" spans="4:37" ht="14.25">
      <c r="D3" s="3"/>
      <c r="E3" s="39" t="s">
        <v>45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4:37" ht="14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41:48" ht="13.5">
      <c r="AO5" s="48" t="s">
        <v>31</v>
      </c>
      <c r="AP5" s="48"/>
      <c r="AQ5" s="48"/>
      <c r="AR5" s="48"/>
      <c r="AS5" s="48"/>
      <c r="AT5" s="48"/>
      <c r="AU5" s="48"/>
      <c r="AV5" s="48"/>
    </row>
    <row r="6" spans="2:49" ht="9" customHeight="1">
      <c r="B6" s="24" t="s">
        <v>2</v>
      </c>
      <c r="C6" s="24"/>
      <c r="D6" s="25"/>
      <c r="E6" s="43" t="s">
        <v>0</v>
      </c>
      <c r="F6" s="25"/>
      <c r="G6" s="36" t="s">
        <v>3</v>
      </c>
      <c r="H6" s="37"/>
      <c r="I6" s="37"/>
      <c r="J6" s="37"/>
      <c r="K6" s="37"/>
      <c r="L6" s="38"/>
      <c r="M6" s="36" t="s">
        <v>4</v>
      </c>
      <c r="N6" s="37"/>
      <c r="O6" s="37"/>
      <c r="P6" s="37"/>
      <c r="Q6" s="37"/>
      <c r="R6" s="38"/>
      <c r="S6" s="36" t="s">
        <v>5</v>
      </c>
      <c r="T6" s="37"/>
      <c r="U6" s="37"/>
      <c r="V6" s="37"/>
      <c r="W6" s="37"/>
      <c r="X6" s="38"/>
      <c r="Y6" s="36" t="s">
        <v>6</v>
      </c>
      <c r="Z6" s="37"/>
      <c r="AA6" s="37"/>
      <c r="AB6" s="37"/>
      <c r="AC6" s="37"/>
      <c r="AD6" s="38"/>
      <c r="AE6" s="36" t="s">
        <v>7</v>
      </c>
      <c r="AF6" s="37"/>
      <c r="AG6" s="37"/>
      <c r="AH6" s="37"/>
      <c r="AI6" s="37"/>
      <c r="AJ6" s="38"/>
      <c r="AK6" s="36" t="s">
        <v>8</v>
      </c>
      <c r="AL6" s="37"/>
      <c r="AM6" s="37"/>
      <c r="AN6" s="37"/>
      <c r="AO6" s="37"/>
      <c r="AP6" s="38"/>
      <c r="AQ6" s="36" t="s">
        <v>9</v>
      </c>
      <c r="AR6" s="37"/>
      <c r="AS6" s="37"/>
      <c r="AT6" s="37"/>
      <c r="AU6" s="37"/>
      <c r="AV6" s="37"/>
      <c r="AW6" s="5"/>
    </row>
    <row r="7" spans="2:49" ht="9" customHeight="1">
      <c r="B7" s="41"/>
      <c r="C7" s="41"/>
      <c r="D7" s="42"/>
      <c r="E7" s="44"/>
      <c r="F7" s="42"/>
      <c r="G7" s="36" t="s">
        <v>0</v>
      </c>
      <c r="H7" s="38"/>
      <c r="I7" s="46" t="s">
        <v>10</v>
      </c>
      <c r="J7" s="46"/>
      <c r="K7" s="45" t="s">
        <v>11</v>
      </c>
      <c r="L7" s="47"/>
      <c r="M7" s="36" t="s">
        <v>0</v>
      </c>
      <c r="N7" s="38"/>
      <c r="O7" s="45" t="s">
        <v>10</v>
      </c>
      <c r="P7" s="47"/>
      <c r="Q7" s="46" t="s">
        <v>11</v>
      </c>
      <c r="R7" s="46"/>
      <c r="S7" s="36" t="s">
        <v>0</v>
      </c>
      <c r="T7" s="38"/>
      <c r="U7" s="45" t="s">
        <v>10</v>
      </c>
      <c r="V7" s="46"/>
      <c r="W7" s="45" t="s">
        <v>11</v>
      </c>
      <c r="X7" s="47"/>
      <c r="Y7" s="36" t="s">
        <v>0</v>
      </c>
      <c r="Z7" s="38"/>
      <c r="AA7" s="46" t="s">
        <v>10</v>
      </c>
      <c r="AB7" s="46"/>
      <c r="AC7" s="45" t="s">
        <v>11</v>
      </c>
      <c r="AD7" s="47"/>
      <c r="AE7" s="36" t="s">
        <v>0</v>
      </c>
      <c r="AF7" s="38"/>
      <c r="AG7" s="45" t="s">
        <v>10</v>
      </c>
      <c r="AH7" s="47"/>
      <c r="AI7" s="46" t="s">
        <v>11</v>
      </c>
      <c r="AJ7" s="46"/>
      <c r="AK7" s="36" t="s">
        <v>0</v>
      </c>
      <c r="AL7" s="38"/>
      <c r="AM7" s="45" t="s">
        <v>10</v>
      </c>
      <c r="AN7" s="47"/>
      <c r="AO7" s="46" t="s">
        <v>11</v>
      </c>
      <c r="AP7" s="46"/>
      <c r="AQ7" s="36" t="s">
        <v>0</v>
      </c>
      <c r="AR7" s="38"/>
      <c r="AS7" s="45" t="s">
        <v>10</v>
      </c>
      <c r="AT7" s="47"/>
      <c r="AU7" s="71" t="s">
        <v>11</v>
      </c>
      <c r="AV7" s="72"/>
      <c r="AW7" s="4"/>
    </row>
    <row r="8" spans="2:47" s="14" customFormat="1" ht="9" customHeight="1">
      <c r="B8" s="65" t="s">
        <v>0</v>
      </c>
      <c r="C8" s="65"/>
      <c r="D8" s="66"/>
      <c r="E8" s="50">
        <f>E10+E14+E18+E22+E26+E30+E34+E38+E42+E46+E50+E54+E58+E62+E66+E70+E74+E78+E82</f>
        <v>37117</v>
      </c>
      <c r="F8" s="11"/>
      <c r="G8" s="63">
        <f>+G10+G22+G26+G30+G34+G42+G46+G50+G54+G74+G78+G82+G38+G58+G62+G66+G70</f>
        <v>6606</v>
      </c>
      <c r="H8" s="11"/>
      <c r="I8" s="63">
        <f>+I10+I22+I26+I30+I34+I42+I46+I50+I54+I74+I78+I82+I38+I58+I62+I66+I70</f>
        <v>4060</v>
      </c>
      <c r="J8" s="11"/>
      <c r="K8" s="63">
        <f>+K10+K26+K30+K34+K42+K46+K50+K54+K74+K78+K82+K38+K58+K62+K66+K70</f>
        <v>2546</v>
      </c>
      <c r="L8" s="11"/>
      <c r="M8" s="63">
        <f>+M10+M18+M22+M26+M30+M34+M42+M46+M50+M54+M74+M78+M82+M58+M62+M66+M70+M38</f>
        <v>5645</v>
      </c>
      <c r="N8" s="11"/>
      <c r="O8" s="63">
        <f>+O10+O18+O22+O26+O30+O34+O42+O46+O50+O54+O74+O78+O82+O38+O58+O62+O66+O70</f>
        <v>3535</v>
      </c>
      <c r="P8" s="11"/>
      <c r="Q8" s="63">
        <f>+Q10+Q26+Q30+Q34+Q42+Q46+Q50+Q54+Q74+Q78+Q82+Q38+Q58+Q62+Q66+Q70</f>
        <v>2110</v>
      </c>
      <c r="R8" s="11"/>
      <c r="S8" s="63">
        <f>+S10+S26+S30+S34+S42+S46+S50+S54+S74+S78+S82+S38+S58+S62+S66+S70</f>
        <v>4224</v>
      </c>
      <c r="T8" s="11"/>
      <c r="U8" s="63">
        <f>+U10+U26+U30+U34+U42+U46+U50+U54+U74+U78+U82+U38+U58+U62+U66+U70</f>
        <v>2626</v>
      </c>
      <c r="V8" s="12"/>
      <c r="W8" s="63">
        <f>+W10+W26+W30+W34+W42+W46+W50+W54+W74+W78+W82+W38+W58+W62+W66+W70</f>
        <v>1598</v>
      </c>
      <c r="X8" s="11"/>
      <c r="Y8" s="63">
        <f>+Y10+Y22+Y26+Y30+Y34+Y42+Y46+Y50+Y54+Y74+Y78+Y82+Y38+Y58+Y62+Y66+Y70</f>
        <v>2051</v>
      </c>
      <c r="Z8" s="11"/>
      <c r="AA8" s="63">
        <f>+AA10+AA22+AA26+AA30+AA34+AA42+AA46+AA50+AA54+AA74+AA78+AA82+AA38+AA58+AA62+AA66+AA70</f>
        <v>1293</v>
      </c>
      <c r="AB8" s="11"/>
      <c r="AC8" s="63">
        <f>+AC10+AC26+AC30+AC34+AC42+AC46+AC50+AC54+AC74+AC78+AC82+AC38+AC58+AC62+AC66+AC70</f>
        <v>758</v>
      </c>
      <c r="AD8" s="11"/>
      <c r="AE8" s="63">
        <f>+AE10+AE26+AE30+AE34+AE42+AE46+AE50+AE54+AE74+AE78+AE82+AE38+AE58+AE62+AE66+AE70</f>
        <v>1410</v>
      </c>
      <c r="AF8" s="11"/>
      <c r="AG8" s="63">
        <f>+AG10+AG26+AG30+AG34+AG42+AG46+AG50+AG54+AG74+AG78+AG82+AG38+AG58+AG62+AG66+AG70</f>
        <v>867</v>
      </c>
      <c r="AH8" s="13"/>
      <c r="AI8" s="63">
        <f>+AI10+AI26+AI30+AI42+AI46+AI50+AI54+AI74+AI78+AI82+AI38+AI58+AI62+AI66+AI70</f>
        <v>543</v>
      </c>
      <c r="AJ8" s="13"/>
      <c r="AK8" s="63">
        <f>+AK10+AK14+AK26+AK30+AK34+AK42+AK46+AK50+AK54+AK74+AK78+AK82+AK38+AK58+AK62+AK66+AK70</f>
        <v>5256</v>
      </c>
      <c r="AL8" s="13"/>
      <c r="AM8" s="63">
        <f>+AM10+AM14+AM26+AM30+AM34+AM42+AM46+AM50+AM54+AM74+AM78+AM82+AM38+AM58+AM62+AM66+AM70</f>
        <v>3139</v>
      </c>
      <c r="AN8" s="13"/>
      <c r="AO8" s="63">
        <f>+AO10+AO30+AO34+AO42+AO46+AO50+AO54+AO74+AO78+AO82+AO26+AO38+AO58+AO62+AO66+AO70</f>
        <v>2117</v>
      </c>
      <c r="AP8" s="13"/>
      <c r="AQ8" s="63">
        <f>+AQ10+AQ26+AQ30+AQ34+AQ42+AQ46+AQ50+AQ54+AQ74+AQ78+AQ82+AQ38+AQ58+AQ62+AQ66+AQ70</f>
        <v>2180</v>
      </c>
      <c r="AR8" s="13"/>
      <c r="AS8" s="63">
        <f>+AS10+AS26+AS30+AS34+AS42+AS46+AS50+AS54+AS74+AS78+AS82+AS38+AS58+AS62+AS66+AS70</f>
        <v>1358</v>
      </c>
      <c r="AT8" s="13"/>
      <c r="AU8" s="63">
        <f>+AU10+AU26+AU30+AU42+AU46+AU50+AU54+AU74+AU78+AU82+AU38+AU58+AU62+AU66+AU70</f>
        <v>822</v>
      </c>
    </row>
    <row r="9" spans="2:47" s="16" customFormat="1" ht="9" customHeight="1">
      <c r="B9" s="67"/>
      <c r="C9" s="67"/>
      <c r="D9" s="68"/>
      <c r="E9" s="50"/>
      <c r="F9" s="11"/>
      <c r="G9" s="63"/>
      <c r="H9" s="11"/>
      <c r="I9" s="63"/>
      <c r="J9" s="11"/>
      <c r="K9" s="63"/>
      <c r="L9" s="11"/>
      <c r="M9" s="63"/>
      <c r="N9" s="11"/>
      <c r="O9" s="63"/>
      <c r="P9" s="11"/>
      <c r="Q9" s="63"/>
      <c r="R9" s="11"/>
      <c r="S9" s="63"/>
      <c r="T9" s="11"/>
      <c r="U9" s="63"/>
      <c r="V9" s="12"/>
      <c r="W9" s="63"/>
      <c r="X9" s="11"/>
      <c r="Y9" s="63"/>
      <c r="Z9" s="11"/>
      <c r="AA9" s="63"/>
      <c r="AB9" s="11"/>
      <c r="AC9" s="63"/>
      <c r="AD9" s="11"/>
      <c r="AE9" s="63"/>
      <c r="AF9" s="11"/>
      <c r="AG9" s="63"/>
      <c r="AH9" s="15"/>
      <c r="AI9" s="63"/>
      <c r="AJ9" s="15"/>
      <c r="AK9" s="63"/>
      <c r="AL9" s="15"/>
      <c r="AM9" s="63"/>
      <c r="AN9" s="15"/>
      <c r="AO9" s="63"/>
      <c r="AP9" s="15"/>
      <c r="AQ9" s="63"/>
      <c r="AR9" s="15"/>
      <c r="AS9" s="63"/>
      <c r="AT9" s="15"/>
      <c r="AU9" s="63"/>
    </row>
    <row r="10" spans="2:47" s="14" customFormat="1" ht="9" customHeight="1">
      <c r="B10" s="59" t="s">
        <v>12</v>
      </c>
      <c r="C10" s="60"/>
      <c r="D10" s="17" t="s">
        <v>0</v>
      </c>
      <c r="E10" s="10">
        <f>SUM(E11:E13)</f>
        <v>571</v>
      </c>
      <c r="F10" s="11"/>
      <c r="G10" s="11">
        <f>SUM(G11:G13)</f>
        <v>139</v>
      </c>
      <c r="H10" s="11"/>
      <c r="I10" s="11">
        <f>SUM(I11:I13)</f>
        <v>80</v>
      </c>
      <c r="J10" s="11"/>
      <c r="K10" s="11">
        <f>SUM(K11:K13)</f>
        <v>59</v>
      </c>
      <c r="L10" s="11"/>
      <c r="M10" s="11">
        <f>SUM(M11:M13)</f>
        <v>112</v>
      </c>
      <c r="N10" s="11"/>
      <c r="O10" s="11">
        <f>SUM(O11:O13)</f>
        <v>68</v>
      </c>
      <c r="P10" s="11"/>
      <c r="Q10" s="11">
        <f>SUM(Q11:Q13)</f>
        <v>44</v>
      </c>
      <c r="R10" s="11"/>
      <c r="S10" s="11">
        <f>SUM(S11:S13)</f>
        <v>51</v>
      </c>
      <c r="T10" s="11"/>
      <c r="U10" s="11">
        <f>SUM(U11:U13)</f>
        <v>30</v>
      </c>
      <c r="V10" s="12"/>
      <c r="W10" s="11">
        <f>SUM(W11:W13)</f>
        <v>21</v>
      </c>
      <c r="X10" s="11"/>
      <c r="Y10" s="11">
        <f>SUM(Y11:Y13)</f>
        <v>37</v>
      </c>
      <c r="Z10" s="11"/>
      <c r="AA10" s="11">
        <f>SUM(AA11:AA13)</f>
        <v>26</v>
      </c>
      <c r="AB10" s="11"/>
      <c r="AC10" s="11">
        <f>SUM(AC11:AC13)</f>
        <v>11</v>
      </c>
      <c r="AD10" s="11"/>
      <c r="AE10" s="11">
        <f>SUM(AE11:AE13)</f>
        <v>84</v>
      </c>
      <c r="AF10" s="11"/>
      <c r="AG10" s="11">
        <f>SUM(AG11:AG13)</f>
        <v>48</v>
      </c>
      <c r="AH10" s="13"/>
      <c r="AI10" s="11">
        <f>SUM(AI11:AI13)</f>
        <v>36</v>
      </c>
      <c r="AJ10" s="13"/>
      <c r="AK10" s="11">
        <f>SUM(AK11:AK13)</f>
        <v>53</v>
      </c>
      <c r="AL10" s="11"/>
      <c r="AM10" s="11">
        <f>SUM(AM11:AM13)</f>
        <v>41</v>
      </c>
      <c r="AN10" s="13"/>
      <c r="AO10" s="11">
        <f>SUM(AO11:AO13)</f>
        <v>12</v>
      </c>
      <c r="AP10" s="13"/>
      <c r="AQ10" s="11">
        <f>SUM(AQ11:AQ13)</f>
        <v>63</v>
      </c>
      <c r="AR10" s="13"/>
      <c r="AS10" s="11">
        <f>SUM(AS11:AS13)</f>
        <v>34</v>
      </c>
      <c r="AT10" s="13"/>
      <c r="AU10" s="11">
        <f>SUM(AU11:AU13)</f>
        <v>29</v>
      </c>
    </row>
    <row r="11" spans="2:47" s="14" customFormat="1" ht="9" customHeight="1">
      <c r="B11" s="57"/>
      <c r="C11" s="58"/>
      <c r="D11" s="18" t="s">
        <v>13</v>
      </c>
      <c r="E11" s="10">
        <f>G11+M11+S11+Y11+AE11+AK11+'第38表（１）'!AQ11+'[1]済p58'!E11+'[1]済p58'!K11+'[1]済p58'!Q11</f>
        <v>79</v>
      </c>
      <c r="F11" s="19"/>
      <c r="G11" s="11">
        <f>SUM(I11:K11)</f>
        <v>11</v>
      </c>
      <c r="H11" s="19"/>
      <c r="I11" s="19">
        <v>8</v>
      </c>
      <c r="J11" s="19"/>
      <c r="K11" s="19">
        <v>3</v>
      </c>
      <c r="L11" s="19"/>
      <c r="M11" s="11">
        <f>SUM(O11:Q11)</f>
        <v>7</v>
      </c>
      <c r="N11" s="19"/>
      <c r="O11" s="19">
        <v>6</v>
      </c>
      <c r="P11" s="19"/>
      <c r="Q11" s="19">
        <v>1</v>
      </c>
      <c r="R11" s="19"/>
      <c r="S11" s="11">
        <f>SUM(U11:W11)</f>
        <v>15</v>
      </c>
      <c r="T11" s="19"/>
      <c r="U11" s="19">
        <v>11</v>
      </c>
      <c r="V11" s="20"/>
      <c r="W11" s="19">
        <v>4</v>
      </c>
      <c r="X11" s="19"/>
      <c r="Y11" s="11">
        <f>SUM(AA11:AC11)</f>
        <v>4</v>
      </c>
      <c r="Z11" s="19"/>
      <c r="AA11" s="19">
        <v>4</v>
      </c>
      <c r="AB11" s="19"/>
      <c r="AC11" s="19"/>
      <c r="AD11" s="19"/>
      <c r="AE11" s="11">
        <f>SUM(AG11:AI11)</f>
        <v>10</v>
      </c>
      <c r="AF11" s="19"/>
      <c r="AG11" s="19">
        <v>6</v>
      </c>
      <c r="AH11" s="13"/>
      <c r="AI11" s="13">
        <v>4</v>
      </c>
      <c r="AJ11" s="13"/>
      <c r="AK11" s="11">
        <f>SUM(AM11:AO11)</f>
        <v>9</v>
      </c>
      <c r="AL11" s="13"/>
      <c r="AM11" s="13">
        <v>8</v>
      </c>
      <c r="AN11" s="13"/>
      <c r="AO11" s="13">
        <v>1</v>
      </c>
      <c r="AP11" s="13"/>
      <c r="AQ11" s="11">
        <f>SUM(AS11:AU11)</f>
        <v>8</v>
      </c>
      <c r="AR11" s="13"/>
      <c r="AS11" s="13">
        <v>6</v>
      </c>
      <c r="AT11" s="13"/>
      <c r="AU11" s="21">
        <v>2</v>
      </c>
    </row>
    <row r="12" spans="2:47" s="14" customFormat="1" ht="9" customHeight="1">
      <c r="B12" s="57"/>
      <c r="C12" s="58"/>
      <c r="D12" s="18" t="s">
        <v>14</v>
      </c>
      <c r="E12" s="10">
        <f>G12+M12+S12+Y12+AE12+AK12+'第38表（１）'!AQ12+'[1]済p58'!K12+'[1]済p58'!Q12</f>
        <v>250</v>
      </c>
      <c r="F12" s="19"/>
      <c r="G12" s="11">
        <f>SUM(I12:K12)</f>
        <v>57</v>
      </c>
      <c r="H12" s="19"/>
      <c r="I12" s="19">
        <v>50</v>
      </c>
      <c r="J12" s="19"/>
      <c r="K12" s="19">
        <v>7</v>
      </c>
      <c r="L12" s="19"/>
      <c r="M12" s="11">
        <f>SUM(O12:Q12)</f>
        <v>52</v>
      </c>
      <c r="N12" s="19"/>
      <c r="O12" s="19">
        <v>48</v>
      </c>
      <c r="P12" s="19"/>
      <c r="Q12" s="19">
        <v>4</v>
      </c>
      <c r="R12" s="19"/>
      <c r="S12" s="11">
        <f>SUM(U12:W12)</f>
        <v>20</v>
      </c>
      <c r="T12" s="19"/>
      <c r="U12" s="19">
        <v>17</v>
      </c>
      <c r="V12" s="20"/>
      <c r="W12" s="19">
        <v>3</v>
      </c>
      <c r="X12" s="19"/>
      <c r="Y12" s="11">
        <f>SUM(AA12:AC12)</f>
        <v>21</v>
      </c>
      <c r="Z12" s="19"/>
      <c r="AA12" s="19">
        <v>18</v>
      </c>
      <c r="AB12" s="19"/>
      <c r="AC12" s="19">
        <v>3</v>
      </c>
      <c r="AD12" s="19"/>
      <c r="AE12" s="11">
        <f>SUM(AG12:AI12)</f>
        <v>41</v>
      </c>
      <c r="AF12" s="19"/>
      <c r="AG12" s="19">
        <v>33</v>
      </c>
      <c r="AH12" s="13"/>
      <c r="AI12" s="13">
        <v>8</v>
      </c>
      <c r="AJ12" s="13"/>
      <c r="AK12" s="11">
        <f>SUM(AM12:AO12)</f>
        <v>26</v>
      </c>
      <c r="AL12" s="13"/>
      <c r="AM12" s="13">
        <v>24</v>
      </c>
      <c r="AN12" s="13"/>
      <c r="AO12" s="13">
        <v>2</v>
      </c>
      <c r="AP12" s="13"/>
      <c r="AQ12" s="11">
        <f>SUM(AS12:AU12)</f>
        <v>23</v>
      </c>
      <c r="AR12" s="13"/>
      <c r="AS12" s="13">
        <v>20</v>
      </c>
      <c r="AT12" s="13"/>
      <c r="AU12" s="21">
        <v>3</v>
      </c>
    </row>
    <row r="13" spans="2:47" s="14" customFormat="1" ht="9" customHeight="1">
      <c r="B13" s="61"/>
      <c r="C13" s="62"/>
      <c r="D13" s="22" t="s">
        <v>15</v>
      </c>
      <c r="E13" s="10">
        <f>G13+M13+S13+Y13+AE13+AK13+'第38表（１）'!AQ13+'[1]済p58'!K13+'[1]済p58'!Q13</f>
        <v>242</v>
      </c>
      <c r="F13" s="19"/>
      <c r="G13" s="11">
        <f>SUM(I13:K13)</f>
        <v>71</v>
      </c>
      <c r="H13" s="19"/>
      <c r="I13" s="19">
        <v>22</v>
      </c>
      <c r="J13" s="19"/>
      <c r="K13" s="19">
        <v>49</v>
      </c>
      <c r="L13" s="19"/>
      <c r="M13" s="11">
        <f>SUM(O13:Q13)</f>
        <v>53</v>
      </c>
      <c r="N13" s="19"/>
      <c r="O13" s="19">
        <v>14</v>
      </c>
      <c r="P13" s="19"/>
      <c r="Q13" s="19">
        <v>39</v>
      </c>
      <c r="R13" s="19"/>
      <c r="S13" s="11">
        <f>SUM(U13:W13)</f>
        <v>16</v>
      </c>
      <c r="T13" s="19"/>
      <c r="U13" s="19">
        <v>2</v>
      </c>
      <c r="V13" s="20"/>
      <c r="W13" s="19">
        <v>14</v>
      </c>
      <c r="X13" s="19"/>
      <c r="Y13" s="11">
        <f>SUM(AA13:AC13)</f>
        <v>12</v>
      </c>
      <c r="Z13" s="19"/>
      <c r="AA13" s="19">
        <v>4</v>
      </c>
      <c r="AB13" s="19"/>
      <c r="AC13" s="19">
        <v>8</v>
      </c>
      <c r="AD13" s="19"/>
      <c r="AE13" s="11">
        <f>SUM(AG13:AI13)</f>
        <v>33</v>
      </c>
      <c r="AF13" s="19"/>
      <c r="AG13" s="19">
        <v>9</v>
      </c>
      <c r="AH13" s="13"/>
      <c r="AI13" s="13">
        <v>24</v>
      </c>
      <c r="AJ13" s="13"/>
      <c r="AK13" s="11">
        <f>SUM(AM13:AO13)</f>
        <v>18</v>
      </c>
      <c r="AL13" s="13"/>
      <c r="AM13" s="13">
        <v>9</v>
      </c>
      <c r="AN13" s="13"/>
      <c r="AO13" s="13">
        <v>9</v>
      </c>
      <c r="AP13" s="13"/>
      <c r="AQ13" s="11">
        <f>SUM(AS13:AU13)</f>
        <v>32</v>
      </c>
      <c r="AR13" s="13"/>
      <c r="AS13" s="13">
        <v>8</v>
      </c>
      <c r="AT13" s="13"/>
      <c r="AU13" s="21">
        <v>24</v>
      </c>
    </row>
    <row r="14" spans="2:47" s="14" customFormat="1" ht="9" customHeight="1">
      <c r="B14" s="57" t="s">
        <v>16</v>
      </c>
      <c r="C14" s="58"/>
      <c r="D14" s="23" t="s">
        <v>0</v>
      </c>
      <c r="E14" s="10">
        <f>SUM(E15:E17)</f>
        <v>1</v>
      </c>
      <c r="F14" s="11"/>
      <c r="G14" s="21" t="s">
        <v>32</v>
      </c>
      <c r="H14" s="11"/>
      <c r="I14" s="21" t="s">
        <v>32</v>
      </c>
      <c r="J14" s="19"/>
      <c r="K14" s="21" t="s">
        <v>32</v>
      </c>
      <c r="L14" s="19"/>
      <c r="M14" s="21" t="s">
        <v>32</v>
      </c>
      <c r="N14" s="19"/>
      <c r="O14" s="21" t="s">
        <v>32</v>
      </c>
      <c r="P14" s="19"/>
      <c r="Q14" s="21" t="s">
        <v>32</v>
      </c>
      <c r="R14" s="19"/>
      <c r="S14" s="21" t="s">
        <v>32</v>
      </c>
      <c r="T14" s="19"/>
      <c r="U14" s="21" t="s">
        <v>32</v>
      </c>
      <c r="V14" s="12"/>
      <c r="W14" s="21" t="s">
        <v>32</v>
      </c>
      <c r="X14" s="19"/>
      <c r="Y14" s="21" t="s">
        <v>32</v>
      </c>
      <c r="Z14" s="19"/>
      <c r="AA14" s="21" t="s">
        <v>32</v>
      </c>
      <c r="AB14" s="19"/>
      <c r="AC14" s="21" t="s">
        <v>32</v>
      </c>
      <c r="AD14" s="19"/>
      <c r="AE14" s="21" t="s">
        <v>32</v>
      </c>
      <c r="AF14" s="19"/>
      <c r="AG14" s="21" t="s">
        <v>32</v>
      </c>
      <c r="AH14" s="13"/>
      <c r="AI14" s="21" t="s">
        <v>32</v>
      </c>
      <c r="AJ14" s="13"/>
      <c r="AK14" s="15">
        <f>SUM(AK15:AK17)</f>
        <v>1</v>
      </c>
      <c r="AL14" s="13"/>
      <c r="AM14" s="13">
        <f>SUM(AM15:AM17)</f>
        <v>1</v>
      </c>
      <c r="AN14" s="13"/>
      <c r="AO14" s="21" t="s">
        <v>32</v>
      </c>
      <c r="AP14" s="13"/>
      <c r="AQ14" s="21" t="s">
        <v>32</v>
      </c>
      <c r="AR14" s="13"/>
      <c r="AS14" s="21" t="s">
        <v>32</v>
      </c>
      <c r="AT14" s="13"/>
      <c r="AU14" s="21" t="s">
        <v>32</v>
      </c>
    </row>
    <row r="15" spans="2:47" s="14" customFormat="1" ht="9" customHeight="1">
      <c r="B15" s="57"/>
      <c r="C15" s="58"/>
      <c r="D15" s="18" t="s">
        <v>13</v>
      </c>
      <c r="E15" s="10">
        <f>AK15</f>
        <v>1</v>
      </c>
      <c r="F15" s="19"/>
      <c r="G15" s="21" t="s">
        <v>32</v>
      </c>
      <c r="H15" s="19"/>
      <c r="I15" s="21" t="s">
        <v>32</v>
      </c>
      <c r="J15" s="19"/>
      <c r="K15" s="21" t="s">
        <v>32</v>
      </c>
      <c r="L15" s="19"/>
      <c r="M15" s="21" t="s">
        <v>32</v>
      </c>
      <c r="N15" s="19"/>
      <c r="O15" s="21" t="s">
        <v>32</v>
      </c>
      <c r="P15" s="19"/>
      <c r="Q15" s="21" t="s">
        <v>32</v>
      </c>
      <c r="R15" s="19"/>
      <c r="S15" s="21" t="s">
        <v>32</v>
      </c>
      <c r="T15" s="19"/>
      <c r="U15" s="21" t="s">
        <v>32</v>
      </c>
      <c r="V15" s="20"/>
      <c r="W15" s="21" t="s">
        <v>32</v>
      </c>
      <c r="X15" s="19"/>
      <c r="Y15" s="21" t="s">
        <v>32</v>
      </c>
      <c r="Z15" s="19"/>
      <c r="AA15" s="21" t="s">
        <v>32</v>
      </c>
      <c r="AB15" s="19"/>
      <c r="AC15" s="21" t="s">
        <v>32</v>
      </c>
      <c r="AD15" s="19"/>
      <c r="AE15" s="21" t="s">
        <v>32</v>
      </c>
      <c r="AF15" s="19"/>
      <c r="AG15" s="21" t="s">
        <v>32</v>
      </c>
      <c r="AH15" s="13"/>
      <c r="AI15" s="21" t="s">
        <v>32</v>
      </c>
      <c r="AJ15" s="13"/>
      <c r="AK15" s="15">
        <f>SUM(AM15:AO15)</f>
        <v>1</v>
      </c>
      <c r="AL15" s="13"/>
      <c r="AM15" s="13">
        <v>1</v>
      </c>
      <c r="AN15" s="13"/>
      <c r="AO15" s="21" t="s">
        <v>32</v>
      </c>
      <c r="AP15" s="13"/>
      <c r="AQ15" s="21" t="s">
        <v>32</v>
      </c>
      <c r="AR15" s="13"/>
      <c r="AS15" s="21" t="s">
        <v>32</v>
      </c>
      <c r="AT15" s="13"/>
      <c r="AU15" s="21" t="s">
        <v>32</v>
      </c>
    </row>
    <row r="16" spans="2:47" s="14" customFormat="1" ht="9" customHeight="1">
      <c r="B16" s="57"/>
      <c r="C16" s="58"/>
      <c r="D16" s="18" t="s">
        <v>14</v>
      </c>
      <c r="E16" s="10">
        <v>0</v>
      </c>
      <c r="F16" s="19"/>
      <c r="G16" s="21" t="s">
        <v>33</v>
      </c>
      <c r="H16" s="19"/>
      <c r="I16" s="21" t="s">
        <v>33</v>
      </c>
      <c r="J16" s="19"/>
      <c r="K16" s="21" t="s">
        <v>33</v>
      </c>
      <c r="L16" s="19"/>
      <c r="M16" s="21" t="s">
        <v>33</v>
      </c>
      <c r="N16" s="19"/>
      <c r="O16" s="21" t="s">
        <v>33</v>
      </c>
      <c r="P16" s="19"/>
      <c r="Q16" s="21" t="s">
        <v>33</v>
      </c>
      <c r="R16" s="19"/>
      <c r="S16" s="21" t="s">
        <v>33</v>
      </c>
      <c r="T16" s="19"/>
      <c r="U16" s="21" t="s">
        <v>33</v>
      </c>
      <c r="V16" s="20"/>
      <c r="W16" s="21" t="s">
        <v>33</v>
      </c>
      <c r="X16" s="19"/>
      <c r="Y16" s="21" t="s">
        <v>33</v>
      </c>
      <c r="Z16" s="19"/>
      <c r="AA16" s="21" t="s">
        <v>33</v>
      </c>
      <c r="AB16" s="19"/>
      <c r="AC16" s="21" t="s">
        <v>33</v>
      </c>
      <c r="AD16" s="19"/>
      <c r="AE16" s="21" t="s">
        <v>33</v>
      </c>
      <c r="AF16" s="19"/>
      <c r="AG16" s="21" t="s">
        <v>33</v>
      </c>
      <c r="AH16" s="13"/>
      <c r="AI16" s="21" t="s">
        <v>33</v>
      </c>
      <c r="AJ16" s="13"/>
      <c r="AK16" s="21" t="s">
        <v>33</v>
      </c>
      <c r="AL16" s="13"/>
      <c r="AM16" s="21" t="s">
        <v>33</v>
      </c>
      <c r="AN16" s="13"/>
      <c r="AO16" s="21" t="s">
        <v>33</v>
      </c>
      <c r="AP16" s="13"/>
      <c r="AQ16" s="21" t="s">
        <v>33</v>
      </c>
      <c r="AR16" s="13"/>
      <c r="AS16" s="21" t="s">
        <v>33</v>
      </c>
      <c r="AT16" s="13"/>
      <c r="AU16" s="21" t="s">
        <v>33</v>
      </c>
    </row>
    <row r="17" spans="2:47" s="14" customFormat="1" ht="9" customHeight="1">
      <c r="B17" s="57"/>
      <c r="C17" s="58"/>
      <c r="D17" s="18" t="s">
        <v>15</v>
      </c>
      <c r="E17" s="10">
        <v>0</v>
      </c>
      <c r="F17" s="19"/>
      <c r="G17" s="21" t="s">
        <v>33</v>
      </c>
      <c r="H17" s="19"/>
      <c r="I17" s="21" t="s">
        <v>33</v>
      </c>
      <c r="J17" s="19"/>
      <c r="K17" s="21" t="s">
        <v>33</v>
      </c>
      <c r="L17" s="19"/>
      <c r="M17" s="21" t="s">
        <v>33</v>
      </c>
      <c r="N17" s="19"/>
      <c r="O17" s="21" t="s">
        <v>33</v>
      </c>
      <c r="P17" s="19"/>
      <c r="Q17" s="21" t="s">
        <v>33</v>
      </c>
      <c r="R17" s="19"/>
      <c r="S17" s="21" t="s">
        <v>33</v>
      </c>
      <c r="T17" s="19"/>
      <c r="U17" s="21" t="s">
        <v>33</v>
      </c>
      <c r="V17" s="20"/>
      <c r="W17" s="21" t="s">
        <v>33</v>
      </c>
      <c r="X17" s="19"/>
      <c r="Y17" s="21" t="s">
        <v>33</v>
      </c>
      <c r="Z17" s="19"/>
      <c r="AA17" s="21" t="s">
        <v>33</v>
      </c>
      <c r="AB17" s="19"/>
      <c r="AC17" s="21" t="s">
        <v>33</v>
      </c>
      <c r="AD17" s="19"/>
      <c r="AE17" s="21" t="s">
        <v>33</v>
      </c>
      <c r="AF17" s="19"/>
      <c r="AG17" s="21" t="s">
        <v>33</v>
      </c>
      <c r="AH17" s="13"/>
      <c r="AI17" s="21" t="s">
        <v>33</v>
      </c>
      <c r="AJ17" s="13"/>
      <c r="AK17" s="21" t="s">
        <v>33</v>
      </c>
      <c r="AL17" s="13"/>
      <c r="AM17" s="21" t="s">
        <v>33</v>
      </c>
      <c r="AN17" s="13"/>
      <c r="AO17" s="21" t="s">
        <v>33</v>
      </c>
      <c r="AP17" s="13"/>
      <c r="AQ17" s="21" t="s">
        <v>33</v>
      </c>
      <c r="AR17" s="13"/>
      <c r="AS17" s="21" t="s">
        <v>33</v>
      </c>
      <c r="AT17" s="13"/>
      <c r="AU17" s="21" t="s">
        <v>33</v>
      </c>
    </row>
    <row r="18" spans="2:47" s="14" customFormat="1" ht="9" customHeight="1">
      <c r="B18" s="59" t="s">
        <v>17</v>
      </c>
      <c r="C18" s="60"/>
      <c r="D18" s="17" t="s">
        <v>0</v>
      </c>
      <c r="E18" s="10">
        <f>SUM(E19:E21)</f>
        <v>2</v>
      </c>
      <c r="F18" s="11"/>
      <c r="G18" s="21" t="s">
        <v>32</v>
      </c>
      <c r="H18" s="11"/>
      <c r="I18" s="21" t="s">
        <v>32</v>
      </c>
      <c r="J18" s="11"/>
      <c r="K18" s="21" t="s">
        <v>32</v>
      </c>
      <c r="L18" s="19"/>
      <c r="M18" s="11">
        <f>SUM(M19:M21)</f>
        <v>1</v>
      </c>
      <c r="N18" s="19"/>
      <c r="O18" s="19">
        <f>SUM(O19:O21)</f>
        <v>1</v>
      </c>
      <c r="P18" s="19"/>
      <c r="Q18" s="21" t="s">
        <v>32</v>
      </c>
      <c r="R18" s="19"/>
      <c r="S18" s="21" t="s">
        <v>32</v>
      </c>
      <c r="T18" s="19"/>
      <c r="U18" s="21" t="s">
        <v>32</v>
      </c>
      <c r="V18" s="12"/>
      <c r="W18" s="21" t="s">
        <v>32</v>
      </c>
      <c r="X18" s="19"/>
      <c r="Y18" s="21" t="s">
        <v>32</v>
      </c>
      <c r="Z18" s="19"/>
      <c r="AA18" s="21" t="s">
        <v>32</v>
      </c>
      <c r="AB18" s="19"/>
      <c r="AC18" s="21" t="s">
        <v>32</v>
      </c>
      <c r="AD18" s="19"/>
      <c r="AE18" s="21" t="s">
        <v>32</v>
      </c>
      <c r="AF18" s="19"/>
      <c r="AG18" s="21" t="s">
        <v>32</v>
      </c>
      <c r="AH18" s="13"/>
      <c r="AI18" s="21" t="s">
        <v>32</v>
      </c>
      <c r="AJ18" s="13"/>
      <c r="AK18" s="21" t="s">
        <v>32</v>
      </c>
      <c r="AL18" s="13"/>
      <c r="AM18" s="21" t="s">
        <v>32</v>
      </c>
      <c r="AN18" s="13"/>
      <c r="AO18" s="21" t="s">
        <v>32</v>
      </c>
      <c r="AP18" s="13"/>
      <c r="AQ18" s="21" t="s">
        <v>32</v>
      </c>
      <c r="AR18" s="13"/>
      <c r="AS18" s="21" t="s">
        <v>32</v>
      </c>
      <c r="AT18" s="13"/>
      <c r="AU18" s="21" t="s">
        <v>32</v>
      </c>
    </row>
    <row r="19" spans="2:47" s="14" customFormat="1" ht="9" customHeight="1">
      <c r="B19" s="57"/>
      <c r="C19" s="58"/>
      <c r="D19" s="18" t="s">
        <v>13</v>
      </c>
      <c r="E19" s="10">
        <f>M19</f>
        <v>1</v>
      </c>
      <c r="F19" s="19"/>
      <c r="G19" s="21" t="s">
        <v>32</v>
      </c>
      <c r="H19" s="19"/>
      <c r="I19" s="21" t="s">
        <v>32</v>
      </c>
      <c r="J19" s="19"/>
      <c r="K19" s="21" t="s">
        <v>32</v>
      </c>
      <c r="L19" s="19"/>
      <c r="M19" s="11">
        <f>SUM(O19:Q19)</f>
        <v>1</v>
      </c>
      <c r="N19" s="19"/>
      <c r="O19" s="19">
        <v>1</v>
      </c>
      <c r="P19" s="19"/>
      <c r="Q19" s="21" t="s">
        <v>32</v>
      </c>
      <c r="R19" s="19"/>
      <c r="S19" s="21" t="s">
        <v>32</v>
      </c>
      <c r="T19" s="19"/>
      <c r="U19" s="21" t="s">
        <v>32</v>
      </c>
      <c r="V19" s="20"/>
      <c r="W19" s="21" t="s">
        <v>32</v>
      </c>
      <c r="X19" s="19"/>
      <c r="Y19" s="21" t="s">
        <v>32</v>
      </c>
      <c r="Z19" s="19"/>
      <c r="AA19" s="21" t="s">
        <v>32</v>
      </c>
      <c r="AB19" s="19"/>
      <c r="AC19" s="21" t="s">
        <v>32</v>
      </c>
      <c r="AD19" s="19"/>
      <c r="AE19" s="21" t="s">
        <v>32</v>
      </c>
      <c r="AF19" s="19"/>
      <c r="AG19" s="21" t="s">
        <v>32</v>
      </c>
      <c r="AH19" s="13"/>
      <c r="AI19" s="21" t="s">
        <v>32</v>
      </c>
      <c r="AJ19" s="13"/>
      <c r="AK19" s="21" t="s">
        <v>32</v>
      </c>
      <c r="AL19" s="13"/>
      <c r="AM19" s="21" t="s">
        <v>32</v>
      </c>
      <c r="AN19" s="13"/>
      <c r="AO19" s="21" t="s">
        <v>32</v>
      </c>
      <c r="AP19" s="13"/>
      <c r="AQ19" s="21" t="s">
        <v>32</v>
      </c>
      <c r="AR19" s="13"/>
      <c r="AS19" s="21" t="s">
        <v>32</v>
      </c>
      <c r="AT19" s="13"/>
      <c r="AU19" s="21" t="s">
        <v>32</v>
      </c>
    </row>
    <row r="20" spans="2:47" s="14" customFormat="1" ht="9" customHeight="1">
      <c r="B20" s="57"/>
      <c r="C20" s="58"/>
      <c r="D20" s="18" t="s">
        <v>14</v>
      </c>
      <c r="E20" s="10">
        <f>'[1]済p58'!K20</f>
        <v>1</v>
      </c>
      <c r="F20" s="19"/>
      <c r="G20" s="21" t="s">
        <v>33</v>
      </c>
      <c r="H20" s="19"/>
      <c r="I20" s="21" t="s">
        <v>33</v>
      </c>
      <c r="J20" s="19"/>
      <c r="K20" s="21" t="s">
        <v>33</v>
      </c>
      <c r="L20" s="19"/>
      <c r="M20" s="21" t="s">
        <v>33</v>
      </c>
      <c r="N20" s="19"/>
      <c r="O20" s="21" t="s">
        <v>33</v>
      </c>
      <c r="P20" s="19"/>
      <c r="Q20" s="21" t="s">
        <v>33</v>
      </c>
      <c r="R20" s="19"/>
      <c r="S20" s="21" t="s">
        <v>33</v>
      </c>
      <c r="T20" s="19"/>
      <c r="U20" s="21" t="s">
        <v>33</v>
      </c>
      <c r="V20" s="20"/>
      <c r="W20" s="21" t="s">
        <v>33</v>
      </c>
      <c r="X20" s="19"/>
      <c r="Y20" s="21" t="s">
        <v>33</v>
      </c>
      <c r="Z20" s="19"/>
      <c r="AA20" s="21" t="s">
        <v>33</v>
      </c>
      <c r="AB20" s="19"/>
      <c r="AC20" s="21" t="s">
        <v>33</v>
      </c>
      <c r="AD20" s="19"/>
      <c r="AE20" s="21" t="s">
        <v>33</v>
      </c>
      <c r="AF20" s="19"/>
      <c r="AG20" s="21" t="s">
        <v>33</v>
      </c>
      <c r="AH20" s="13"/>
      <c r="AI20" s="21" t="s">
        <v>33</v>
      </c>
      <c r="AJ20" s="13"/>
      <c r="AK20" s="21" t="s">
        <v>33</v>
      </c>
      <c r="AL20" s="13"/>
      <c r="AM20" s="21" t="s">
        <v>33</v>
      </c>
      <c r="AN20" s="13"/>
      <c r="AO20" s="21" t="s">
        <v>33</v>
      </c>
      <c r="AP20" s="13"/>
      <c r="AQ20" s="21" t="s">
        <v>33</v>
      </c>
      <c r="AR20" s="13"/>
      <c r="AS20" s="21" t="s">
        <v>33</v>
      </c>
      <c r="AT20" s="13"/>
      <c r="AU20" s="21" t="s">
        <v>33</v>
      </c>
    </row>
    <row r="21" spans="2:47" s="14" customFormat="1" ht="9" customHeight="1">
      <c r="B21" s="61"/>
      <c r="C21" s="62"/>
      <c r="D21" s="22" t="s">
        <v>15</v>
      </c>
      <c r="E21" s="10">
        <v>0</v>
      </c>
      <c r="F21" s="19"/>
      <c r="G21" s="21" t="s">
        <v>33</v>
      </c>
      <c r="H21" s="19"/>
      <c r="I21" s="21" t="s">
        <v>33</v>
      </c>
      <c r="J21" s="19"/>
      <c r="K21" s="21" t="s">
        <v>33</v>
      </c>
      <c r="L21" s="19"/>
      <c r="M21" s="21" t="s">
        <v>33</v>
      </c>
      <c r="N21" s="19"/>
      <c r="O21" s="21" t="s">
        <v>33</v>
      </c>
      <c r="P21" s="19"/>
      <c r="Q21" s="21" t="s">
        <v>33</v>
      </c>
      <c r="R21" s="19"/>
      <c r="S21" s="21" t="s">
        <v>33</v>
      </c>
      <c r="T21" s="19"/>
      <c r="U21" s="21" t="s">
        <v>33</v>
      </c>
      <c r="V21" s="20"/>
      <c r="W21" s="21" t="s">
        <v>33</v>
      </c>
      <c r="X21" s="19"/>
      <c r="Y21" s="21" t="s">
        <v>33</v>
      </c>
      <c r="Z21" s="19"/>
      <c r="AA21" s="21" t="s">
        <v>33</v>
      </c>
      <c r="AB21" s="19"/>
      <c r="AC21" s="21" t="s">
        <v>33</v>
      </c>
      <c r="AD21" s="19"/>
      <c r="AE21" s="21" t="s">
        <v>33</v>
      </c>
      <c r="AF21" s="19"/>
      <c r="AG21" s="21" t="s">
        <v>33</v>
      </c>
      <c r="AH21" s="13"/>
      <c r="AI21" s="21" t="s">
        <v>33</v>
      </c>
      <c r="AJ21" s="13"/>
      <c r="AK21" s="21" t="s">
        <v>33</v>
      </c>
      <c r="AL21" s="13"/>
      <c r="AM21" s="21" t="s">
        <v>33</v>
      </c>
      <c r="AN21" s="13"/>
      <c r="AO21" s="21" t="s">
        <v>33</v>
      </c>
      <c r="AP21" s="13"/>
      <c r="AQ21" s="21" t="s">
        <v>33</v>
      </c>
      <c r="AR21" s="13"/>
      <c r="AS21" s="21" t="s">
        <v>33</v>
      </c>
      <c r="AT21" s="13"/>
      <c r="AU21" s="21" t="s">
        <v>33</v>
      </c>
    </row>
    <row r="22" spans="2:47" s="14" customFormat="1" ht="9" customHeight="1">
      <c r="B22" s="59" t="s">
        <v>18</v>
      </c>
      <c r="C22" s="60"/>
      <c r="D22" s="23" t="s">
        <v>0</v>
      </c>
      <c r="E22" s="10">
        <f>SUM(E23:E25)</f>
        <v>4</v>
      </c>
      <c r="F22" s="11"/>
      <c r="G22" s="11">
        <f>SUM(G23:G25)</f>
        <v>1</v>
      </c>
      <c r="H22" s="19"/>
      <c r="I22" s="19">
        <f>SUM(I23:I25)</f>
        <v>1</v>
      </c>
      <c r="J22" s="19"/>
      <c r="K22" s="21" t="s">
        <v>32</v>
      </c>
      <c r="L22" s="11"/>
      <c r="M22" s="11">
        <f>SUM(M23:M25)</f>
        <v>1</v>
      </c>
      <c r="N22" s="11"/>
      <c r="O22" s="11">
        <f>SUM(O23:O25)</f>
        <v>1</v>
      </c>
      <c r="P22" s="11"/>
      <c r="Q22" s="21" t="s">
        <v>32</v>
      </c>
      <c r="R22" s="11"/>
      <c r="S22" s="21" t="s">
        <v>32</v>
      </c>
      <c r="T22" s="11"/>
      <c r="U22" s="21" t="s">
        <v>32</v>
      </c>
      <c r="V22" s="12"/>
      <c r="W22" s="21" t="s">
        <v>32</v>
      </c>
      <c r="X22" s="19"/>
      <c r="Y22" s="11">
        <f>AA22</f>
        <v>1</v>
      </c>
      <c r="Z22" s="19"/>
      <c r="AA22" s="19">
        <f>SUM(AA23:AA25)</f>
        <v>1</v>
      </c>
      <c r="AB22" s="19"/>
      <c r="AC22" s="21" t="s">
        <v>32</v>
      </c>
      <c r="AD22" s="19"/>
      <c r="AE22" s="21" t="s">
        <v>32</v>
      </c>
      <c r="AF22" s="19"/>
      <c r="AG22" s="21" t="s">
        <v>32</v>
      </c>
      <c r="AH22" s="13"/>
      <c r="AI22" s="21" t="s">
        <v>32</v>
      </c>
      <c r="AJ22" s="13"/>
      <c r="AK22" s="21" t="s">
        <v>32</v>
      </c>
      <c r="AL22" s="13"/>
      <c r="AM22" s="21" t="s">
        <v>32</v>
      </c>
      <c r="AN22" s="13"/>
      <c r="AO22" s="21" t="s">
        <v>32</v>
      </c>
      <c r="AP22" s="13"/>
      <c r="AQ22" s="21" t="s">
        <v>32</v>
      </c>
      <c r="AR22" s="13"/>
      <c r="AS22" s="21" t="s">
        <v>32</v>
      </c>
      <c r="AT22" s="13"/>
      <c r="AU22" s="21" t="s">
        <v>32</v>
      </c>
    </row>
    <row r="23" spans="2:47" s="14" customFormat="1" ht="9" customHeight="1">
      <c r="B23" s="57"/>
      <c r="C23" s="58"/>
      <c r="D23" s="18" t="s">
        <v>13</v>
      </c>
      <c r="E23" s="10">
        <f>G23+M23+'[1]済p58'!Q23+Y23</f>
        <v>4</v>
      </c>
      <c r="F23" s="19"/>
      <c r="G23" s="11">
        <f>I23</f>
        <v>1</v>
      </c>
      <c r="H23" s="19"/>
      <c r="I23" s="19">
        <v>1</v>
      </c>
      <c r="J23" s="19"/>
      <c r="K23" s="21" t="s">
        <v>32</v>
      </c>
      <c r="L23" s="19"/>
      <c r="M23" s="11">
        <f>SUM(O23:Q23)</f>
        <v>1</v>
      </c>
      <c r="N23" s="19"/>
      <c r="O23" s="19">
        <v>1</v>
      </c>
      <c r="P23" s="19"/>
      <c r="Q23" s="21" t="s">
        <v>32</v>
      </c>
      <c r="R23" s="19"/>
      <c r="S23" s="21" t="s">
        <v>32</v>
      </c>
      <c r="T23" s="19"/>
      <c r="U23" s="21" t="s">
        <v>32</v>
      </c>
      <c r="V23" s="20"/>
      <c r="W23" s="21" t="s">
        <v>32</v>
      </c>
      <c r="X23" s="19"/>
      <c r="Y23" s="11">
        <f>AA23</f>
        <v>1</v>
      </c>
      <c r="Z23" s="19"/>
      <c r="AA23" s="19">
        <v>1</v>
      </c>
      <c r="AB23" s="19"/>
      <c r="AC23" s="21" t="s">
        <v>32</v>
      </c>
      <c r="AD23" s="19"/>
      <c r="AE23" s="21" t="s">
        <v>32</v>
      </c>
      <c r="AF23" s="19"/>
      <c r="AG23" s="21" t="s">
        <v>32</v>
      </c>
      <c r="AH23" s="13"/>
      <c r="AI23" s="21" t="s">
        <v>32</v>
      </c>
      <c r="AJ23" s="13"/>
      <c r="AK23" s="21" t="s">
        <v>32</v>
      </c>
      <c r="AL23" s="13"/>
      <c r="AM23" s="21" t="s">
        <v>32</v>
      </c>
      <c r="AN23" s="13"/>
      <c r="AO23" s="21" t="s">
        <v>32</v>
      </c>
      <c r="AP23" s="13"/>
      <c r="AQ23" s="21" t="s">
        <v>32</v>
      </c>
      <c r="AR23" s="13"/>
      <c r="AS23" s="21" t="s">
        <v>32</v>
      </c>
      <c r="AT23" s="13"/>
      <c r="AU23" s="21" t="s">
        <v>32</v>
      </c>
    </row>
    <row r="24" spans="2:47" s="14" customFormat="1" ht="9" customHeight="1">
      <c r="B24" s="57"/>
      <c r="C24" s="58"/>
      <c r="D24" s="18" t="s">
        <v>14</v>
      </c>
      <c r="E24" s="21" t="s">
        <v>33</v>
      </c>
      <c r="F24" s="19"/>
      <c r="G24" s="21" t="s">
        <v>33</v>
      </c>
      <c r="H24" s="19"/>
      <c r="I24" s="21" t="s">
        <v>33</v>
      </c>
      <c r="J24" s="19"/>
      <c r="K24" s="21" t="s">
        <v>33</v>
      </c>
      <c r="L24" s="19"/>
      <c r="M24" s="21" t="s">
        <v>33</v>
      </c>
      <c r="N24" s="19"/>
      <c r="O24" s="21" t="s">
        <v>33</v>
      </c>
      <c r="P24" s="19"/>
      <c r="Q24" s="21" t="s">
        <v>33</v>
      </c>
      <c r="R24" s="19"/>
      <c r="S24" s="21" t="s">
        <v>33</v>
      </c>
      <c r="T24" s="19"/>
      <c r="U24" s="21" t="s">
        <v>33</v>
      </c>
      <c r="V24" s="20"/>
      <c r="W24" s="21" t="s">
        <v>33</v>
      </c>
      <c r="X24" s="19"/>
      <c r="Y24" s="21" t="s">
        <v>33</v>
      </c>
      <c r="Z24" s="19"/>
      <c r="AA24" s="21" t="s">
        <v>33</v>
      </c>
      <c r="AB24" s="19"/>
      <c r="AC24" s="21" t="s">
        <v>33</v>
      </c>
      <c r="AD24" s="19"/>
      <c r="AE24" s="21" t="s">
        <v>33</v>
      </c>
      <c r="AF24" s="19"/>
      <c r="AG24" s="21" t="s">
        <v>33</v>
      </c>
      <c r="AH24" s="13"/>
      <c r="AI24" s="21" t="s">
        <v>33</v>
      </c>
      <c r="AJ24" s="13"/>
      <c r="AK24" s="21" t="s">
        <v>33</v>
      </c>
      <c r="AL24" s="13"/>
      <c r="AM24" s="21" t="s">
        <v>33</v>
      </c>
      <c r="AN24" s="13"/>
      <c r="AO24" s="21" t="s">
        <v>33</v>
      </c>
      <c r="AP24" s="13"/>
      <c r="AQ24" s="21" t="s">
        <v>33</v>
      </c>
      <c r="AR24" s="13"/>
      <c r="AS24" s="21" t="s">
        <v>33</v>
      </c>
      <c r="AT24" s="13"/>
      <c r="AU24" s="21" t="s">
        <v>33</v>
      </c>
    </row>
    <row r="25" spans="2:47" s="14" customFormat="1" ht="9" customHeight="1">
      <c r="B25" s="61"/>
      <c r="C25" s="62"/>
      <c r="D25" s="18" t="s">
        <v>15</v>
      </c>
      <c r="E25" s="21" t="s">
        <v>33</v>
      </c>
      <c r="F25" s="19"/>
      <c r="G25" s="21" t="s">
        <v>33</v>
      </c>
      <c r="H25" s="19"/>
      <c r="I25" s="21" t="s">
        <v>33</v>
      </c>
      <c r="J25" s="19"/>
      <c r="K25" s="21" t="s">
        <v>33</v>
      </c>
      <c r="L25" s="19"/>
      <c r="M25" s="21" t="s">
        <v>33</v>
      </c>
      <c r="N25" s="19"/>
      <c r="O25" s="21" t="s">
        <v>33</v>
      </c>
      <c r="P25" s="19"/>
      <c r="Q25" s="21" t="s">
        <v>33</v>
      </c>
      <c r="R25" s="19"/>
      <c r="S25" s="21" t="s">
        <v>33</v>
      </c>
      <c r="T25" s="19"/>
      <c r="U25" s="21" t="s">
        <v>33</v>
      </c>
      <c r="V25" s="20"/>
      <c r="W25" s="21" t="s">
        <v>33</v>
      </c>
      <c r="X25" s="19"/>
      <c r="Y25" s="21" t="s">
        <v>33</v>
      </c>
      <c r="Z25" s="19"/>
      <c r="AA25" s="21" t="s">
        <v>33</v>
      </c>
      <c r="AB25" s="19"/>
      <c r="AC25" s="21" t="s">
        <v>33</v>
      </c>
      <c r="AD25" s="19"/>
      <c r="AE25" s="21" t="s">
        <v>33</v>
      </c>
      <c r="AF25" s="19"/>
      <c r="AG25" s="21" t="s">
        <v>33</v>
      </c>
      <c r="AH25" s="13"/>
      <c r="AI25" s="21" t="s">
        <v>33</v>
      </c>
      <c r="AJ25" s="13"/>
      <c r="AK25" s="21" t="s">
        <v>33</v>
      </c>
      <c r="AL25" s="13"/>
      <c r="AM25" s="21" t="s">
        <v>33</v>
      </c>
      <c r="AN25" s="13"/>
      <c r="AO25" s="21" t="s">
        <v>33</v>
      </c>
      <c r="AP25" s="13"/>
      <c r="AQ25" s="21" t="s">
        <v>33</v>
      </c>
      <c r="AR25" s="13"/>
      <c r="AS25" s="21" t="s">
        <v>33</v>
      </c>
      <c r="AT25" s="13"/>
      <c r="AU25" s="21" t="s">
        <v>33</v>
      </c>
    </row>
    <row r="26" spans="2:47" s="14" customFormat="1" ht="9" customHeight="1">
      <c r="B26" s="59" t="s">
        <v>19</v>
      </c>
      <c r="C26" s="60"/>
      <c r="D26" s="17" t="s">
        <v>0</v>
      </c>
      <c r="E26" s="10">
        <f>SUM(E27:E29)</f>
        <v>3174</v>
      </c>
      <c r="F26" s="11"/>
      <c r="G26" s="11">
        <f>SUM(G27:G29)</f>
        <v>587</v>
      </c>
      <c r="H26" s="11"/>
      <c r="I26" s="11">
        <f>SUM(I27:I29)</f>
        <v>510</v>
      </c>
      <c r="J26" s="11"/>
      <c r="K26" s="11">
        <f>SUM(K27:K29)</f>
        <v>77</v>
      </c>
      <c r="L26" s="11"/>
      <c r="M26" s="11">
        <f>SUM(M27:M29)</f>
        <v>556</v>
      </c>
      <c r="N26" s="11"/>
      <c r="O26" s="11">
        <f>SUM(O27:O29)</f>
        <v>481</v>
      </c>
      <c r="P26" s="11"/>
      <c r="Q26" s="11">
        <f>SUM(Q27:Q29)</f>
        <v>75</v>
      </c>
      <c r="R26" s="11"/>
      <c r="S26" s="11">
        <f>SUM(S27:S29)</f>
        <v>427</v>
      </c>
      <c r="T26" s="11"/>
      <c r="U26" s="11">
        <f>SUM(U27:U29)</f>
        <v>372</v>
      </c>
      <c r="V26" s="12"/>
      <c r="W26" s="11">
        <f>SUM(W27:W29)</f>
        <v>55</v>
      </c>
      <c r="X26" s="11"/>
      <c r="Y26" s="11">
        <f>SUM(Y27:Y29)</f>
        <v>219</v>
      </c>
      <c r="Z26" s="11"/>
      <c r="AA26" s="11">
        <f>SUM(AA27:AA29)</f>
        <v>194</v>
      </c>
      <c r="AB26" s="11"/>
      <c r="AC26" s="11">
        <f>SUM(AC27:AC29)</f>
        <v>25</v>
      </c>
      <c r="AD26" s="11"/>
      <c r="AE26" s="11">
        <f>SUM(AE27:AE29)</f>
        <v>188</v>
      </c>
      <c r="AF26" s="11"/>
      <c r="AG26" s="11">
        <f>SUM(AG27:AG29)</f>
        <v>163</v>
      </c>
      <c r="AH26" s="13"/>
      <c r="AI26" s="11">
        <f>SUM(AI27:AI29)</f>
        <v>25</v>
      </c>
      <c r="AJ26" s="13"/>
      <c r="AK26" s="11">
        <f>SUM(AK27:AK29)</f>
        <v>387</v>
      </c>
      <c r="AL26" s="13"/>
      <c r="AM26" s="11">
        <f>SUM(AM27:AM29)</f>
        <v>335</v>
      </c>
      <c r="AN26" s="13"/>
      <c r="AO26" s="11">
        <f>SUM(AO27:AO29)</f>
        <v>52</v>
      </c>
      <c r="AP26" s="13"/>
      <c r="AQ26" s="11">
        <f>SUM(AQ27:AQ29)</f>
        <v>268</v>
      </c>
      <c r="AR26" s="13"/>
      <c r="AS26" s="11">
        <f>SUM(AS27:AS29)</f>
        <v>233</v>
      </c>
      <c r="AT26" s="13"/>
      <c r="AU26" s="11">
        <f>SUM(AU27:AU29)</f>
        <v>35</v>
      </c>
    </row>
    <row r="27" spans="2:47" s="14" customFormat="1" ht="9" customHeight="1">
      <c r="B27" s="57"/>
      <c r="C27" s="58"/>
      <c r="D27" s="18" t="s">
        <v>13</v>
      </c>
      <c r="E27" s="10">
        <f>G27+M27+S27+Y27+AE27+AK27+'第38表（１）'!AQ27+'[1]済p58'!E27+'[1]済p58'!K27+'[1]済p58'!Q27</f>
        <v>2388</v>
      </c>
      <c r="F27" s="19"/>
      <c r="G27" s="11">
        <f>SUM(I27:K27)</f>
        <v>409</v>
      </c>
      <c r="H27" s="19"/>
      <c r="I27" s="19">
        <v>355</v>
      </c>
      <c r="J27" s="19"/>
      <c r="K27" s="19">
        <v>54</v>
      </c>
      <c r="L27" s="19"/>
      <c r="M27" s="11">
        <f>SUM(O27:Q27)</f>
        <v>424</v>
      </c>
      <c r="N27" s="19"/>
      <c r="O27" s="19">
        <v>365</v>
      </c>
      <c r="P27" s="19"/>
      <c r="Q27" s="19">
        <v>59</v>
      </c>
      <c r="R27" s="19"/>
      <c r="S27" s="11">
        <f>SUM(U27:W27)</f>
        <v>329</v>
      </c>
      <c r="T27" s="19"/>
      <c r="U27" s="19">
        <v>285</v>
      </c>
      <c r="V27" s="20"/>
      <c r="W27" s="19">
        <v>44</v>
      </c>
      <c r="X27" s="19"/>
      <c r="Y27" s="11">
        <f>SUM(AA27:AC27)</f>
        <v>178</v>
      </c>
      <c r="Z27" s="19"/>
      <c r="AA27" s="19">
        <v>163</v>
      </c>
      <c r="AB27" s="19"/>
      <c r="AC27" s="19">
        <v>15</v>
      </c>
      <c r="AD27" s="19"/>
      <c r="AE27" s="11">
        <f>SUM(AG27:AI27)</f>
        <v>122</v>
      </c>
      <c r="AF27" s="19"/>
      <c r="AG27" s="19">
        <v>104</v>
      </c>
      <c r="AH27" s="13"/>
      <c r="AI27" s="13">
        <v>18</v>
      </c>
      <c r="AJ27" s="13"/>
      <c r="AK27" s="11">
        <f>SUM(AM27:AO27)</f>
        <v>290</v>
      </c>
      <c r="AL27" s="13"/>
      <c r="AM27" s="13">
        <v>252</v>
      </c>
      <c r="AN27" s="13"/>
      <c r="AO27" s="13">
        <v>38</v>
      </c>
      <c r="AP27" s="13"/>
      <c r="AQ27" s="11">
        <f>SUM(AS27:AU27)</f>
        <v>190</v>
      </c>
      <c r="AR27" s="13"/>
      <c r="AS27" s="13">
        <v>166</v>
      </c>
      <c r="AT27" s="13"/>
      <c r="AU27" s="21">
        <v>24</v>
      </c>
    </row>
    <row r="28" spans="2:47" s="14" customFormat="1" ht="9" customHeight="1">
      <c r="B28" s="57"/>
      <c r="C28" s="58"/>
      <c r="D28" s="18" t="s">
        <v>14</v>
      </c>
      <c r="E28" s="10">
        <f>G28+M28+S28+Y28+AE28+AK28+'第38表（１）'!AQ28+'[1]済p58'!E28+'[1]済p58'!K28+'[1]済p58'!Q28</f>
        <v>637</v>
      </c>
      <c r="F28" s="19"/>
      <c r="G28" s="11">
        <f>SUM(I28:K28)</f>
        <v>141</v>
      </c>
      <c r="H28" s="19"/>
      <c r="I28" s="19">
        <v>139</v>
      </c>
      <c r="J28" s="19"/>
      <c r="K28" s="19">
        <v>2</v>
      </c>
      <c r="L28" s="19"/>
      <c r="M28" s="11">
        <f>SUM(O28:Q28)</f>
        <v>102</v>
      </c>
      <c r="N28" s="19"/>
      <c r="O28" s="19">
        <v>102</v>
      </c>
      <c r="P28" s="19"/>
      <c r="Q28" s="19"/>
      <c r="R28" s="19"/>
      <c r="S28" s="11">
        <f>SUM(U28:W28)</f>
        <v>82</v>
      </c>
      <c r="T28" s="19"/>
      <c r="U28" s="19">
        <v>82</v>
      </c>
      <c r="V28" s="20"/>
      <c r="W28" s="21" t="s">
        <v>33</v>
      </c>
      <c r="X28" s="19"/>
      <c r="Y28" s="11">
        <f>SUM(AA28:AC28)</f>
        <v>29</v>
      </c>
      <c r="Z28" s="19"/>
      <c r="AA28" s="19">
        <v>29</v>
      </c>
      <c r="AB28" s="19"/>
      <c r="AC28" s="21" t="s">
        <v>33</v>
      </c>
      <c r="AD28" s="19"/>
      <c r="AE28" s="11">
        <f>SUM(AG28:AI28)</f>
        <v>55</v>
      </c>
      <c r="AF28" s="19"/>
      <c r="AG28" s="19">
        <v>55</v>
      </c>
      <c r="AH28" s="13"/>
      <c r="AI28" s="21" t="s">
        <v>33</v>
      </c>
      <c r="AJ28" s="13"/>
      <c r="AK28" s="11">
        <f>SUM(AM28:AO28)</f>
        <v>83</v>
      </c>
      <c r="AL28" s="13"/>
      <c r="AM28" s="13">
        <v>82</v>
      </c>
      <c r="AN28" s="13"/>
      <c r="AO28" s="13">
        <v>1</v>
      </c>
      <c r="AP28" s="13"/>
      <c r="AQ28" s="11">
        <f>SUM(AS28:AU28)</f>
        <v>62</v>
      </c>
      <c r="AR28" s="13"/>
      <c r="AS28" s="13">
        <v>62</v>
      </c>
      <c r="AT28" s="13"/>
      <c r="AU28" s="21" t="s">
        <v>33</v>
      </c>
    </row>
    <row r="29" spans="2:47" s="14" customFormat="1" ht="9" customHeight="1">
      <c r="B29" s="61"/>
      <c r="C29" s="62"/>
      <c r="D29" s="22" t="s">
        <v>15</v>
      </c>
      <c r="E29" s="10">
        <f>G29+M29+S29+Y29+AE29+AK29+'第38表（１）'!AQ29+'[1]済p58'!E29+'[1]済p58'!K29+'[1]済p58'!Q29</f>
        <v>149</v>
      </c>
      <c r="F29" s="19"/>
      <c r="G29" s="11">
        <f>SUM(I29:K29)</f>
        <v>37</v>
      </c>
      <c r="H29" s="19"/>
      <c r="I29" s="19">
        <v>16</v>
      </c>
      <c r="J29" s="19"/>
      <c r="K29" s="19">
        <v>21</v>
      </c>
      <c r="L29" s="19"/>
      <c r="M29" s="11">
        <f>SUM(O29:Q29)</f>
        <v>30</v>
      </c>
      <c r="N29" s="19"/>
      <c r="O29" s="19">
        <v>14</v>
      </c>
      <c r="P29" s="19"/>
      <c r="Q29" s="19">
        <v>16</v>
      </c>
      <c r="R29" s="19"/>
      <c r="S29" s="11">
        <f>SUM(U29:W29)</f>
        <v>16</v>
      </c>
      <c r="T29" s="19"/>
      <c r="U29" s="19">
        <v>5</v>
      </c>
      <c r="V29" s="20"/>
      <c r="W29" s="19">
        <v>11</v>
      </c>
      <c r="X29" s="19"/>
      <c r="Y29" s="11">
        <f>SUM(AA29:AC29)</f>
        <v>12</v>
      </c>
      <c r="Z29" s="19"/>
      <c r="AA29" s="19">
        <v>2</v>
      </c>
      <c r="AB29" s="19"/>
      <c r="AC29" s="19">
        <v>10</v>
      </c>
      <c r="AD29" s="19"/>
      <c r="AE29" s="11">
        <f>SUM(AG29:AI29)</f>
        <v>11</v>
      </c>
      <c r="AF29" s="19"/>
      <c r="AG29" s="19">
        <v>4</v>
      </c>
      <c r="AH29" s="13"/>
      <c r="AI29" s="13">
        <v>7</v>
      </c>
      <c r="AJ29" s="13"/>
      <c r="AK29" s="11">
        <f>SUM(AM29:AO29)</f>
        <v>14</v>
      </c>
      <c r="AL29" s="13"/>
      <c r="AM29" s="13">
        <v>1</v>
      </c>
      <c r="AN29" s="13"/>
      <c r="AO29" s="13">
        <v>13</v>
      </c>
      <c r="AP29" s="13"/>
      <c r="AQ29" s="11">
        <f>SUM(AS29:AU29)</f>
        <v>16</v>
      </c>
      <c r="AR29" s="13"/>
      <c r="AS29" s="13">
        <v>5</v>
      </c>
      <c r="AT29" s="13"/>
      <c r="AU29" s="21">
        <v>11</v>
      </c>
    </row>
    <row r="30" spans="2:47" s="14" customFormat="1" ht="9" customHeight="1">
      <c r="B30" s="57" t="s">
        <v>20</v>
      </c>
      <c r="C30" s="58"/>
      <c r="D30" s="23" t="s">
        <v>0</v>
      </c>
      <c r="E30" s="10">
        <v>5029</v>
      </c>
      <c r="F30" s="11"/>
      <c r="G30" s="11">
        <f>SUM(G31:G33)</f>
        <v>1000</v>
      </c>
      <c r="H30" s="11"/>
      <c r="I30" s="11">
        <f>SUM(I31:I33)</f>
        <v>757</v>
      </c>
      <c r="J30" s="11"/>
      <c r="K30" s="11">
        <f>SUM(K31:K33)</f>
        <v>243</v>
      </c>
      <c r="L30" s="11"/>
      <c r="M30" s="11">
        <f>SUM(M31:M33)</f>
        <v>849</v>
      </c>
      <c r="N30" s="11"/>
      <c r="O30" s="11">
        <f>SUM(O31:O33)</f>
        <v>622</v>
      </c>
      <c r="P30" s="11"/>
      <c r="Q30" s="11">
        <f>SUM(Q31:Q33)</f>
        <v>227</v>
      </c>
      <c r="R30" s="11"/>
      <c r="S30" s="11">
        <f>SUM(S31:S33)</f>
        <v>616</v>
      </c>
      <c r="T30" s="11"/>
      <c r="U30" s="11">
        <f>SUM(U31:U33)</f>
        <v>448</v>
      </c>
      <c r="V30" s="12"/>
      <c r="W30" s="11">
        <f>SUM(W31:W33)</f>
        <v>168</v>
      </c>
      <c r="X30" s="11"/>
      <c r="Y30" s="11">
        <f>SUM(Y31:Y33)</f>
        <v>240</v>
      </c>
      <c r="Z30" s="11"/>
      <c r="AA30" s="11">
        <f>SUM(AA31:AA33)</f>
        <v>181</v>
      </c>
      <c r="AB30" s="11"/>
      <c r="AC30" s="11">
        <f>SUM(AC31:AC33)</f>
        <v>59</v>
      </c>
      <c r="AD30" s="11"/>
      <c r="AE30" s="11">
        <f>SUM(AE31:AE33)</f>
        <v>151</v>
      </c>
      <c r="AF30" s="11"/>
      <c r="AG30" s="11">
        <f>SUM(AG31:AG33)</f>
        <v>104</v>
      </c>
      <c r="AH30" s="13"/>
      <c r="AI30" s="11">
        <f>SUM(AI31:AI33)</f>
        <v>47</v>
      </c>
      <c r="AJ30" s="13"/>
      <c r="AK30" s="11">
        <f>SUM(AK31:AK33)</f>
        <v>529</v>
      </c>
      <c r="AL30" s="13"/>
      <c r="AM30" s="11">
        <f>SUM(AM31:AM33)</f>
        <v>404</v>
      </c>
      <c r="AN30" s="13"/>
      <c r="AO30" s="11">
        <f>SUM(AO31:AO33)</f>
        <v>125</v>
      </c>
      <c r="AP30" s="13"/>
      <c r="AQ30" s="11">
        <f>SUM(AQ31:AQ33)</f>
        <v>354</v>
      </c>
      <c r="AR30" s="13"/>
      <c r="AS30" s="11">
        <f>SUM(AS31:AS33)</f>
        <v>245</v>
      </c>
      <c r="AT30" s="13"/>
      <c r="AU30" s="11">
        <f>SUM(AU31:AU33)</f>
        <v>109</v>
      </c>
    </row>
    <row r="31" spans="2:47" s="14" customFormat="1" ht="9" customHeight="1">
      <c r="B31" s="57"/>
      <c r="C31" s="58"/>
      <c r="D31" s="18" t="s">
        <v>13</v>
      </c>
      <c r="E31" s="10">
        <f>G31+M31+S31+Y31+AE31+AK31+'第38表（１）'!AQ31+'[1]済p58'!E31+'[1]済p58'!K31+'[1]済p58'!Q31</f>
        <v>4720</v>
      </c>
      <c r="F31" s="19"/>
      <c r="G31" s="11">
        <f>SUM(I31:K31)</f>
        <v>921</v>
      </c>
      <c r="H31" s="19"/>
      <c r="I31" s="19">
        <v>717</v>
      </c>
      <c r="J31" s="19"/>
      <c r="K31" s="19">
        <v>204</v>
      </c>
      <c r="L31" s="19"/>
      <c r="M31" s="11">
        <f>SUM(O31:Q31)</f>
        <v>806</v>
      </c>
      <c r="N31" s="19"/>
      <c r="O31" s="19">
        <v>601</v>
      </c>
      <c r="P31" s="19"/>
      <c r="Q31" s="19">
        <v>205</v>
      </c>
      <c r="R31" s="19"/>
      <c r="S31" s="11">
        <f>SUM(U31:W31)</f>
        <v>591</v>
      </c>
      <c r="T31" s="19"/>
      <c r="U31" s="19">
        <v>433</v>
      </c>
      <c r="V31" s="20"/>
      <c r="W31" s="19">
        <v>158</v>
      </c>
      <c r="X31" s="19"/>
      <c r="Y31" s="11">
        <f>SUM(AA31:AC31)</f>
        <v>225</v>
      </c>
      <c r="Z31" s="19"/>
      <c r="AA31" s="19">
        <v>174</v>
      </c>
      <c r="AB31" s="19"/>
      <c r="AC31" s="19">
        <v>51</v>
      </c>
      <c r="AD31" s="19"/>
      <c r="AE31" s="11">
        <f>SUM(AG31:AI31)</f>
        <v>125</v>
      </c>
      <c r="AF31" s="19"/>
      <c r="AG31" s="19">
        <v>89</v>
      </c>
      <c r="AH31" s="13"/>
      <c r="AI31" s="13">
        <v>36</v>
      </c>
      <c r="AJ31" s="13"/>
      <c r="AK31" s="11">
        <f>SUM(AM31:AO31)</f>
        <v>491</v>
      </c>
      <c r="AL31" s="13"/>
      <c r="AM31" s="13">
        <v>389</v>
      </c>
      <c r="AN31" s="13"/>
      <c r="AO31" s="13">
        <v>102</v>
      </c>
      <c r="AP31" s="13"/>
      <c r="AQ31" s="11">
        <f>SUM(AS31:AU31)</f>
        <v>316</v>
      </c>
      <c r="AR31" s="13"/>
      <c r="AS31" s="13">
        <v>219</v>
      </c>
      <c r="AT31" s="13"/>
      <c r="AU31" s="21">
        <v>97</v>
      </c>
    </row>
    <row r="32" spans="2:47" s="14" customFormat="1" ht="9" customHeight="1">
      <c r="B32" s="57"/>
      <c r="C32" s="58"/>
      <c r="D32" s="18" t="s">
        <v>14</v>
      </c>
      <c r="E32" s="10">
        <f>G32+M32+S32+Y32+AE32+AK32+'第38表（１）'!AQ32+'[1]済p58'!E32+'[1]済p58'!K32+'[1]済p58'!Q32</f>
        <v>240</v>
      </c>
      <c r="F32" s="19"/>
      <c r="G32" s="11">
        <f>SUM(I32:K32)</f>
        <v>57</v>
      </c>
      <c r="H32" s="19"/>
      <c r="I32" s="19">
        <v>36</v>
      </c>
      <c r="J32" s="19"/>
      <c r="K32" s="19">
        <v>21</v>
      </c>
      <c r="L32" s="19"/>
      <c r="M32" s="11">
        <f>SUM(O32:Q32)</f>
        <v>31</v>
      </c>
      <c r="N32" s="19"/>
      <c r="O32" s="19">
        <v>19</v>
      </c>
      <c r="P32" s="19"/>
      <c r="Q32" s="19">
        <v>12</v>
      </c>
      <c r="R32" s="19"/>
      <c r="S32" s="11">
        <f>SUM(U32:W32)</f>
        <v>21</v>
      </c>
      <c r="T32" s="19"/>
      <c r="U32" s="19">
        <v>15</v>
      </c>
      <c r="V32" s="20"/>
      <c r="W32" s="19">
        <v>6</v>
      </c>
      <c r="X32" s="19"/>
      <c r="Y32" s="11">
        <f>SUM(AA32:AC32)</f>
        <v>11</v>
      </c>
      <c r="Z32" s="19"/>
      <c r="AA32" s="19">
        <v>7</v>
      </c>
      <c r="AB32" s="19"/>
      <c r="AC32" s="19">
        <v>4</v>
      </c>
      <c r="AD32" s="19"/>
      <c r="AE32" s="11">
        <f>SUM(AG32:AI32)</f>
        <v>21</v>
      </c>
      <c r="AF32" s="19"/>
      <c r="AG32" s="19">
        <v>14</v>
      </c>
      <c r="AH32" s="13"/>
      <c r="AI32" s="13">
        <v>7</v>
      </c>
      <c r="AJ32" s="13"/>
      <c r="AK32" s="11">
        <f>SUM(AM32:AO32)</f>
        <v>30</v>
      </c>
      <c r="AL32" s="13"/>
      <c r="AM32" s="13">
        <v>15</v>
      </c>
      <c r="AN32" s="13"/>
      <c r="AO32" s="13">
        <v>15</v>
      </c>
      <c r="AP32" s="13"/>
      <c r="AQ32" s="11">
        <f>SUM(AS32:AU32)</f>
        <v>28</v>
      </c>
      <c r="AR32" s="13"/>
      <c r="AS32" s="13">
        <v>23</v>
      </c>
      <c r="AT32" s="13"/>
      <c r="AU32" s="21">
        <v>5</v>
      </c>
    </row>
    <row r="33" spans="2:47" s="14" customFormat="1" ht="9" customHeight="1">
      <c r="B33" s="57"/>
      <c r="C33" s="58"/>
      <c r="D33" s="18" t="s">
        <v>15</v>
      </c>
      <c r="E33" s="10">
        <f>G33+M33+S33+Y33+AE33+AK33+'第38表（１）'!AQ33+'[1]済p58'!K33</f>
        <v>68</v>
      </c>
      <c r="F33" s="11"/>
      <c r="G33" s="11">
        <f>SUM(I33:K33)</f>
        <v>22</v>
      </c>
      <c r="H33" s="11"/>
      <c r="I33" s="19">
        <v>4</v>
      </c>
      <c r="J33" s="19"/>
      <c r="K33" s="19">
        <v>18</v>
      </c>
      <c r="L33" s="11"/>
      <c r="M33" s="11">
        <f>SUM(O33:Q33)</f>
        <v>12</v>
      </c>
      <c r="N33" s="11"/>
      <c r="O33" s="19">
        <v>2</v>
      </c>
      <c r="P33" s="19"/>
      <c r="Q33" s="19">
        <v>10</v>
      </c>
      <c r="R33" s="11"/>
      <c r="S33" s="11">
        <f>SUM(U33:W33)</f>
        <v>4</v>
      </c>
      <c r="T33" s="19"/>
      <c r="U33" s="19"/>
      <c r="V33" s="12"/>
      <c r="W33" s="19">
        <v>4</v>
      </c>
      <c r="X33" s="19"/>
      <c r="Y33" s="11">
        <f>SUM(AA33:AC33)</f>
        <v>4</v>
      </c>
      <c r="Z33" s="11"/>
      <c r="AA33" s="21" t="s">
        <v>33</v>
      </c>
      <c r="AB33" s="19"/>
      <c r="AC33" s="19">
        <v>4</v>
      </c>
      <c r="AD33" s="19"/>
      <c r="AE33" s="11">
        <f>SUM(AG33:AI33)</f>
        <v>5</v>
      </c>
      <c r="AF33" s="19"/>
      <c r="AG33" s="19">
        <v>1</v>
      </c>
      <c r="AH33" s="13"/>
      <c r="AI33" s="13">
        <v>4</v>
      </c>
      <c r="AJ33" s="13"/>
      <c r="AK33" s="11">
        <f>SUM(AM33:AO33)</f>
        <v>8</v>
      </c>
      <c r="AL33" s="13"/>
      <c r="AM33" s="21" t="s">
        <v>33</v>
      </c>
      <c r="AN33" s="13"/>
      <c r="AO33" s="13">
        <v>8</v>
      </c>
      <c r="AP33" s="13"/>
      <c r="AQ33" s="11">
        <f>SUM(AS33:AU33)</f>
        <v>10</v>
      </c>
      <c r="AR33" s="13"/>
      <c r="AS33" s="13">
        <v>3</v>
      </c>
      <c r="AT33" s="13"/>
      <c r="AU33" s="21">
        <v>7</v>
      </c>
    </row>
    <row r="34" spans="2:47" s="14" customFormat="1" ht="9" customHeight="1">
      <c r="B34" s="51" t="s">
        <v>21</v>
      </c>
      <c r="C34" s="52"/>
      <c r="D34" s="17" t="s">
        <v>0</v>
      </c>
      <c r="E34" s="10">
        <f>SUM(E35:E37)</f>
        <v>82</v>
      </c>
      <c r="F34" s="11"/>
      <c r="G34" s="11">
        <f>SUM(G35:G37)</f>
        <v>12</v>
      </c>
      <c r="H34" s="11"/>
      <c r="I34" s="11">
        <f>SUM(I35:I37)</f>
        <v>9</v>
      </c>
      <c r="J34" s="11"/>
      <c r="K34" s="11">
        <f>SUM(K35:K37)</f>
        <v>3</v>
      </c>
      <c r="L34" s="11"/>
      <c r="M34" s="11">
        <f>SUM(M35:M37)</f>
        <v>10</v>
      </c>
      <c r="N34" s="11"/>
      <c r="O34" s="11">
        <f>SUM(O35:O37)</f>
        <v>7</v>
      </c>
      <c r="P34" s="11"/>
      <c r="Q34" s="11">
        <f>SUM(Q35:Q37)</f>
        <v>3</v>
      </c>
      <c r="R34" s="11"/>
      <c r="S34" s="11">
        <f>SUM(S35:S37)</f>
        <v>8</v>
      </c>
      <c r="T34" s="11"/>
      <c r="U34" s="11">
        <f>SUM(U35:U37)</f>
        <v>7</v>
      </c>
      <c r="V34" s="12"/>
      <c r="W34" s="11">
        <f>SUM(W35:W37)</f>
        <v>1</v>
      </c>
      <c r="X34" s="11"/>
      <c r="Y34" s="11">
        <f>SUM(Y35:Y37)</f>
        <v>4</v>
      </c>
      <c r="Z34" s="11"/>
      <c r="AA34" s="11">
        <f>SUM(AA35:AA37)</f>
        <v>3</v>
      </c>
      <c r="AB34" s="11"/>
      <c r="AC34" s="11">
        <f>SUM(AC35:AC37)</f>
        <v>1</v>
      </c>
      <c r="AD34" s="11"/>
      <c r="AE34" s="11">
        <f>SUM(AE35:AE37)</f>
        <v>1</v>
      </c>
      <c r="AF34" s="11"/>
      <c r="AG34" s="11">
        <f>SUM(AG35:AG37)</f>
        <v>1</v>
      </c>
      <c r="AH34" s="13"/>
      <c r="AI34" s="21" t="s">
        <v>32</v>
      </c>
      <c r="AJ34" s="13"/>
      <c r="AK34" s="11">
        <f>SUM(AK35:AK37)</f>
        <v>11</v>
      </c>
      <c r="AL34" s="13"/>
      <c r="AM34" s="11">
        <f>SUM(AM35:AM37)</f>
        <v>10</v>
      </c>
      <c r="AN34" s="13"/>
      <c r="AO34" s="11">
        <f>SUM(AO35:AO37)</f>
        <v>1</v>
      </c>
      <c r="AP34" s="13"/>
      <c r="AQ34" s="11">
        <f>SUM(AQ35:AQ37)</f>
        <v>3</v>
      </c>
      <c r="AR34" s="13"/>
      <c r="AS34" s="11">
        <f>SUM(AS35:AS37)</f>
        <v>3</v>
      </c>
      <c r="AT34" s="13"/>
      <c r="AU34" s="21" t="s">
        <v>32</v>
      </c>
    </row>
    <row r="35" spans="2:47" s="14" customFormat="1" ht="9" customHeight="1">
      <c r="B35" s="53"/>
      <c r="C35" s="54"/>
      <c r="D35" s="18" t="s">
        <v>13</v>
      </c>
      <c r="E35" s="10">
        <f>G35+M35+S35+Y35+AE35+AK35+'第38表（１）'!AQ35+'[1]済p58'!E35+'[1]済p58'!K35+'[1]済p58'!Q35</f>
        <v>82</v>
      </c>
      <c r="F35" s="19"/>
      <c r="G35" s="11">
        <f>SUM(I35:K35)</f>
        <v>12</v>
      </c>
      <c r="H35" s="19"/>
      <c r="I35" s="19">
        <v>9</v>
      </c>
      <c r="J35" s="19"/>
      <c r="K35" s="19">
        <v>3</v>
      </c>
      <c r="L35" s="19"/>
      <c r="M35" s="11">
        <f>SUM(O35:Q35)</f>
        <v>10</v>
      </c>
      <c r="N35" s="19"/>
      <c r="O35" s="19">
        <v>7</v>
      </c>
      <c r="P35" s="19"/>
      <c r="Q35" s="19">
        <v>3</v>
      </c>
      <c r="R35" s="19"/>
      <c r="S35" s="11">
        <f>SUM(U35:W35)</f>
        <v>8</v>
      </c>
      <c r="T35" s="19"/>
      <c r="U35" s="19">
        <v>7</v>
      </c>
      <c r="V35" s="12"/>
      <c r="W35" s="19">
        <v>1</v>
      </c>
      <c r="X35" s="19"/>
      <c r="Y35" s="11">
        <f>SUM(AA35:AC35)</f>
        <v>4</v>
      </c>
      <c r="Z35" s="11"/>
      <c r="AA35" s="19">
        <v>3</v>
      </c>
      <c r="AB35" s="19"/>
      <c r="AC35" s="19">
        <v>1</v>
      </c>
      <c r="AD35" s="19"/>
      <c r="AE35" s="11">
        <f>SUM(AG35:AI35)</f>
        <v>1</v>
      </c>
      <c r="AF35" s="19"/>
      <c r="AG35" s="19">
        <v>1</v>
      </c>
      <c r="AH35" s="13"/>
      <c r="AI35" s="21" t="s">
        <v>32</v>
      </c>
      <c r="AJ35" s="13"/>
      <c r="AK35" s="11">
        <f>SUM(AM35:AO35)</f>
        <v>11</v>
      </c>
      <c r="AL35" s="13"/>
      <c r="AM35" s="13">
        <v>10</v>
      </c>
      <c r="AN35" s="13"/>
      <c r="AO35" s="13">
        <v>1</v>
      </c>
      <c r="AP35" s="13"/>
      <c r="AQ35" s="11">
        <f>SUM(AS35:AU35)</f>
        <v>3</v>
      </c>
      <c r="AR35" s="13"/>
      <c r="AS35" s="13">
        <v>3</v>
      </c>
      <c r="AT35" s="13"/>
      <c r="AU35" s="21" t="s">
        <v>32</v>
      </c>
    </row>
    <row r="36" spans="2:47" s="14" customFormat="1" ht="9" customHeight="1">
      <c r="B36" s="53"/>
      <c r="C36" s="54"/>
      <c r="D36" s="18" t="s">
        <v>14</v>
      </c>
      <c r="E36" s="10"/>
      <c r="F36" s="19"/>
      <c r="G36" s="11"/>
      <c r="H36" s="19"/>
      <c r="I36" s="19"/>
      <c r="J36" s="19"/>
      <c r="K36" s="19"/>
      <c r="L36" s="19"/>
      <c r="M36" s="11"/>
      <c r="N36" s="19"/>
      <c r="O36" s="19"/>
      <c r="P36" s="19"/>
      <c r="Q36" s="19"/>
      <c r="R36" s="19"/>
      <c r="S36" s="11"/>
      <c r="T36" s="19"/>
      <c r="U36" s="19"/>
      <c r="V36" s="12"/>
      <c r="W36" s="21" t="s">
        <v>33</v>
      </c>
      <c r="X36" s="19"/>
      <c r="Y36" s="21" t="s">
        <v>33</v>
      </c>
      <c r="Z36" s="11"/>
      <c r="AA36" s="21" t="s">
        <v>33</v>
      </c>
      <c r="AB36" s="19"/>
      <c r="AC36" s="21" t="s">
        <v>33</v>
      </c>
      <c r="AD36" s="19"/>
      <c r="AE36" s="21" t="s">
        <v>33</v>
      </c>
      <c r="AF36" s="19"/>
      <c r="AG36" s="21" t="s">
        <v>33</v>
      </c>
      <c r="AH36" s="13"/>
      <c r="AI36" s="21" t="s">
        <v>33</v>
      </c>
      <c r="AJ36" s="13"/>
      <c r="AK36" s="21" t="s">
        <v>33</v>
      </c>
      <c r="AL36" s="13"/>
      <c r="AM36" s="21" t="s">
        <v>33</v>
      </c>
      <c r="AN36" s="13"/>
      <c r="AO36" s="21" t="s">
        <v>33</v>
      </c>
      <c r="AP36" s="13"/>
      <c r="AQ36" s="21" t="s">
        <v>33</v>
      </c>
      <c r="AR36" s="13"/>
      <c r="AS36" s="21" t="s">
        <v>33</v>
      </c>
      <c r="AT36" s="13"/>
      <c r="AU36" s="21" t="s">
        <v>33</v>
      </c>
    </row>
    <row r="37" spans="2:47" s="14" customFormat="1" ht="9" customHeight="1">
      <c r="B37" s="55"/>
      <c r="C37" s="56"/>
      <c r="D37" s="22" t="s">
        <v>15</v>
      </c>
      <c r="E37" s="10"/>
      <c r="F37" s="19"/>
      <c r="G37" s="11"/>
      <c r="H37" s="19"/>
      <c r="I37" s="19"/>
      <c r="J37" s="19"/>
      <c r="K37" s="19"/>
      <c r="L37" s="19"/>
      <c r="M37" s="11"/>
      <c r="N37" s="19"/>
      <c r="O37" s="19"/>
      <c r="P37" s="19"/>
      <c r="Q37" s="19"/>
      <c r="R37" s="19"/>
      <c r="S37" s="11"/>
      <c r="T37" s="19"/>
      <c r="U37" s="19"/>
      <c r="V37" s="12"/>
      <c r="W37" s="21" t="s">
        <v>33</v>
      </c>
      <c r="X37" s="19"/>
      <c r="Y37" s="21" t="s">
        <v>33</v>
      </c>
      <c r="Z37" s="11"/>
      <c r="AA37" s="21" t="s">
        <v>33</v>
      </c>
      <c r="AB37" s="19"/>
      <c r="AC37" s="21" t="s">
        <v>33</v>
      </c>
      <c r="AD37" s="19"/>
      <c r="AE37" s="21" t="s">
        <v>33</v>
      </c>
      <c r="AF37" s="19"/>
      <c r="AG37" s="21" t="s">
        <v>33</v>
      </c>
      <c r="AH37" s="13"/>
      <c r="AI37" s="21" t="s">
        <v>33</v>
      </c>
      <c r="AJ37" s="13"/>
      <c r="AK37" s="21" t="s">
        <v>33</v>
      </c>
      <c r="AL37" s="13"/>
      <c r="AM37" s="21" t="s">
        <v>33</v>
      </c>
      <c r="AN37" s="13"/>
      <c r="AO37" s="21" t="s">
        <v>33</v>
      </c>
      <c r="AP37" s="13"/>
      <c r="AQ37" s="21" t="s">
        <v>33</v>
      </c>
      <c r="AR37" s="13"/>
      <c r="AS37" s="21" t="s">
        <v>33</v>
      </c>
      <c r="AT37" s="13"/>
      <c r="AU37" s="21" t="s">
        <v>33</v>
      </c>
    </row>
    <row r="38" spans="2:47" s="14" customFormat="1" ht="9" customHeight="1">
      <c r="B38" s="51" t="s">
        <v>34</v>
      </c>
      <c r="C38" s="75"/>
      <c r="D38" s="17" t="s">
        <v>0</v>
      </c>
      <c r="E38" s="10">
        <f>SUM(E39:E41)</f>
        <v>3060</v>
      </c>
      <c r="F38" s="19"/>
      <c r="G38" s="11">
        <f>SUM(G39:G41)</f>
        <v>567</v>
      </c>
      <c r="H38" s="19"/>
      <c r="I38" s="11">
        <f>SUM(I39:I41)</f>
        <v>462</v>
      </c>
      <c r="J38" s="19"/>
      <c r="K38" s="11">
        <f>SUM(K39:K41)</f>
        <v>105</v>
      </c>
      <c r="L38" s="19"/>
      <c r="M38" s="11">
        <f>SUM(M39:M41)</f>
        <v>500</v>
      </c>
      <c r="N38" s="19"/>
      <c r="O38" s="11">
        <f>SUM(O39:O41)</f>
        <v>411</v>
      </c>
      <c r="P38" s="19"/>
      <c r="Q38" s="11">
        <f>SUM(Q39:Q41)</f>
        <v>89</v>
      </c>
      <c r="R38" s="19"/>
      <c r="S38" s="11">
        <f>SUM(S39:S41)</f>
        <v>326</v>
      </c>
      <c r="T38" s="19"/>
      <c r="U38" s="11">
        <f>SUM(U39:U41)</f>
        <v>262</v>
      </c>
      <c r="V38" s="12"/>
      <c r="W38" s="11">
        <f>SUM(W39:W41)</f>
        <v>64</v>
      </c>
      <c r="X38" s="19"/>
      <c r="Y38" s="11">
        <f>SUM(Y39:Y41)</f>
        <v>155</v>
      </c>
      <c r="Z38" s="11"/>
      <c r="AA38" s="11">
        <f>SUM(AA39:AA41)</f>
        <v>127</v>
      </c>
      <c r="AB38" s="19"/>
      <c r="AC38" s="11">
        <f>SUM(AC39:AC41)</f>
        <v>28</v>
      </c>
      <c r="AD38" s="19"/>
      <c r="AE38" s="11">
        <f>SUM(AE39:AE41)</f>
        <v>59</v>
      </c>
      <c r="AF38" s="19"/>
      <c r="AG38" s="11">
        <f>SUM(AG39:AG41)</f>
        <v>45</v>
      </c>
      <c r="AH38" s="13"/>
      <c r="AI38" s="11">
        <f>SUM(AI39:AI41)</f>
        <v>14</v>
      </c>
      <c r="AJ38" s="13"/>
      <c r="AK38" s="11">
        <f>SUM(AK39:AK41)</f>
        <v>349</v>
      </c>
      <c r="AL38" s="13"/>
      <c r="AM38" s="11">
        <f>SUM(AM39:AM41)</f>
        <v>259</v>
      </c>
      <c r="AN38" s="13"/>
      <c r="AO38" s="11">
        <f>SUM(AO39:AO41)</f>
        <v>90</v>
      </c>
      <c r="AP38" s="13"/>
      <c r="AQ38" s="11">
        <f>SUM(AQ39:AQ41)</f>
        <v>155</v>
      </c>
      <c r="AR38" s="13"/>
      <c r="AS38" s="11">
        <f>SUM(AS39:AS41)</f>
        <v>128</v>
      </c>
      <c r="AT38" s="13"/>
      <c r="AU38" s="11">
        <f>SUM(AU39:AU41)</f>
        <v>27</v>
      </c>
    </row>
    <row r="39" spans="2:47" s="14" customFormat="1" ht="9" customHeight="1">
      <c r="B39" s="76"/>
      <c r="C39" s="77"/>
      <c r="D39" s="18" t="s">
        <v>13</v>
      </c>
      <c r="E39" s="10">
        <f>G39+M39+S39+Y39+AE39+AK39+'第38表（１）'!AQ39+'[1]済p58'!E39+'[1]済p58'!K39+'[1]済p58'!Q39</f>
        <v>2923</v>
      </c>
      <c r="F39" s="19"/>
      <c r="G39" s="11">
        <f>SUM(I39:K39)</f>
        <v>547</v>
      </c>
      <c r="H39" s="19"/>
      <c r="I39" s="19">
        <v>449</v>
      </c>
      <c r="J39" s="19"/>
      <c r="K39" s="19">
        <v>98</v>
      </c>
      <c r="L39" s="19"/>
      <c r="M39" s="11">
        <f>SUM(O39:Q39)</f>
        <v>481</v>
      </c>
      <c r="N39" s="19"/>
      <c r="O39" s="19">
        <v>396</v>
      </c>
      <c r="P39" s="19"/>
      <c r="Q39" s="19">
        <v>85</v>
      </c>
      <c r="R39" s="19"/>
      <c r="S39" s="11">
        <f>SUM(U39:W39)</f>
        <v>305</v>
      </c>
      <c r="T39" s="19"/>
      <c r="U39" s="19">
        <v>247</v>
      </c>
      <c r="V39" s="12"/>
      <c r="W39" s="19">
        <v>58</v>
      </c>
      <c r="X39" s="19"/>
      <c r="Y39" s="11">
        <f>SUM(AA39:AC39)</f>
        <v>150</v>
      </c>
      <c r="Z39" s="11"/>
      <c r="AA39" s="19">
        <v>124</v>
      </c>
      <c r="AB39" s="19"/>
      <c r="AC39" s="19">
        <v>26</v>
      </c>
      <c r="AD39" s="19"/>
      <c r="AE39" s="11">
        <f>SUM(AG39:AI39)</f>
        <v>56</v>
      </c>
      <c r="AF39" s="19"/>
      <c r="AG39" s="19">
        <v>43</v>
      </c>
      <c r="AH39" s="13"/>
      <c r="AI39" s="13">
        <v>13</v>
      </c>
      <c r="AJ39" s="13"/>
      <c r="AK39" s="11">
        <f>SUM(AM39:AO39)</f>
        <v>330</v>
      </c>
      <c r="AL39" s="13"/>
      <c r="AM39" s="13">
        <v>243</v>
      </c>
      <c r="AN39" s="13"/>
      <c r="AO39" s="13">
        <v>87</v>
      </c>
      <c r="AP39" s="13"/>
      <c r="AQ39" s="11">
        <f>SUM(AS39:AU39)</f>
        <v>149</v>
      </c>
      <c r="AR39" s="13"/>
      <c r="AS39" s="13">
        <v>122</v>
      </c>
      <c r="AT39" s="13"/>
      <c r="AU39" s="21">
        <v>27</v>
      </c>
    </row>
    <row r="40" spans="2:47" s="14" customFormat="1" ht="9" customHeight="1">
      <c r="B40" s="76"/>
      <c r="C40" s="77"/>
      <c r="D40" s="18" t="s">
        <v>14</v>
      </c>
      <c r="E40" s="10">
        <f>G40+M40+S40+Y40+AE40+AK40+'第38表（１）'!AQ40+'[1]済p58'!E40+'[1]済p58'!K40+'[1]済p58'!Q40</f>
        <v>125</v>
      </c>
      <c r="F40" s="19"/>
      <c r="G40" s="11">
        <f>SUM(I40:K40)</f>
        <v>19</v>
      </c>
      <c r="H40" s="19"/>
      <c r="I40" s="19">
        <v>13</v>
      </c>
      <c r="J40" s="19"/>
      <c r="K40" s="19">
        <v>6</v>
      </c>
      <c r="L40" s="19"/>
      <c r="M40" s="11">
        <f>SUM(O40:Q40)</f>
        <v>18</v>
      </c>
      <c r="N40" s="19"/>
      <c r="O40" s="19">
        <v>15</v>
      </c>
      <c r="P40" s="19"/>
      <c r="Q40" s="19">
        <v>3</v>
      </c>
      <c r="R40" s="19"/>
      <c r="S40" s="11">
        <f>SUM(U40:W40)</f>
        <v>19</v>
      </c>
      <c r="T40" s="19"/>
      <c r="U40" s="19">
        <v>15</v>
      </c>
      <c r="V40" s="12"/>
      <c r="W40" s="19">
        <v>4</v>
      </c>
      <c r="X40" s="19"/>
      <c r="Y40" s="11">
        <f>SUM(AA40:AC40)</f>
        <v>4</v>
      </c>
      <c r="Z40" s="11"/>
      <c r="AA40" s="19">
        <v>3</v>
      </c>
      <c r="AB40" s="19"/>
      <c r="AC40" s="19">
        <v>1</v>
      </c>
      <c r="AD40" s="19"/>
      <c r="AE40" s="11">
        <f>SUM(AG40:AI40)</f>
        <v>3</v>
      </c>
      <c r="AF40" s="19"/>
      <c r="AG40" s="19">
        <v>2</v>
      </c>
      <c r="AH40" s="13"/>
      <c r="AI40" s="13">
        <v>1</v>
      </c>
      <c r="AJ40" s="13"/>
      <c r="AK40" s="11">
        <f>SUM(AM40:AO40)</f>
        <v>18</v>
      </c>
      <c r="AL40" s="13"/>
      <c r="AM40" s="13">
        <v>16</v>
      </c>
      <c r="AN40" s="13"/>
      <c r="AO40" s="13">
        <v>2</v>
      </c>
      <c r="AP40" s="13"/>
      <c r="AQ40" s="11">
        <f>SUM(AS40:AU40)</f>
        <v>6</v>
      </c>
      <c r="AR40" s="13"/>
      <c r="AS40" s="13">
        <v>6</v>
      </c>
      <c r="AT40" s="13"/>
      <c r="AU40" s="21" t="s">
        <v>33</v>
      </c>
    </row>
    <row r="41" spans="2:47" s="14" customFormat="1" ht="9" customHeight="1">
      <c r="B41" s="78"/>
      <c r="C41" s="79"/>
      <c r="D41" s="22" t="s">
        <v>15</v>
      </c>
      <c r="E41" s="10">
        <f>G41+M41+S41+Y41+AE41+AK41+'第38表（１）'!AQ41+'[1]済p58'!E41+'[1]済p58'!K41+'[1]済p58'!Q41</f>
        <v>12</v>
      </c>
      <c r="F41" s="19"/>
      <c r="G41" s="11">
        <f>SUM(I41:K41)</f>
        <v>1</v>
      </c>
      <c r="H41" s="19"/>
      <c r="I41" s="19"/>
      <c r="J41" s="19"/>
      <c r="K41" s="19">
        <v>1</v>
      </c>
      <c r="L41" s="19"/>
      <c r="M41" s="11">
        <f>SUM(O41:Q41)</f>
        <v>1</v>
      </c>
      <c r="N41" s="19"/>
      <c r="O41" s="19"/>
      <c r="P41" s="19"/>
      <c r="Q41" s="19">
        <v>1</v>
      </c>
      <c r="R41" s="19"/>
      <c r="S41" s="11">
        <f>SUM(U41:W41)</f>
        <v>2</v>
      </c>
      <c r="T41" s="19"/>
      <c r="U41" s="19"/>
      <c r="V41" s="12"/>
      <c r="W41" s="19">
        <v>2</v>
      </c>
      <c r="X41" s="19"/>
      <c r="Y41" s="11">
        <f>SUM(AA41:AC41)</f>
        <v>1</v>
      </c>
      <c r="Z41" s="11"/>
      <c r="AA41" s="19"/>
      <c r="AB41" s="19"/>
      <c r="AC41" s="19">
        <v>1</v>
      </c>
      <c r="AD41" s="19"/>
      <c r="AE41" s="11">
        <f>SUM(AG41:AI41)</f>
        <v>0</v>
      </c>
      <c r="AF41" s="19"/>
      <c r="AG41" s="21" t="s">
        <v>33</v>
      </c>
      <c r="AH41" s="13"/>
      <c r="AI41" s="21" t="s">
        <v>33</v>
      </c>
      <c r="AJ41" s="13"/>
      <c r="AK41" s="11">
        <f>SUM(AM41:AO41)</f>
        <v>1</v>
      </c>
      <c r="AL41" s="13"/>
      <c r="AM41" s="21" t="s">
        <v>33</v>
      </c>
      <c r="AN41" s="13"/>
      <c r="AO41" s="13">
        <v>1</v>
      </c>
      <c r="AP41" s="13"/>
      <c r="AQ41" s="11">
        <f>SUM(AS41:AU41)</f>
        <v>0</v>
      </c>
      <c r="AR41" s="13"/>
      <c r="AS41" s="21" t="s">
        <v>33</v>
      </c>
      <c r="AT41" s="13"/>
      <c r="AU41" s="21" t="s">
        <v>33</v>
      </c>
    </row>
    <row r="42" spans="2:47" s="14" customFormat="1" ht="9" customHeight="1">
      <c r="B42" s="57" t="s">
        <v>35</v>
      </c>
      <c r="C42" s="58"/>
      <c r="D42" s="23" t="s">
        <v>0</v>
      </c>
      <c r="E42" s="10">
        <f>SUM(E43:E45)</f>
        <v>1636</v>
      </c>
      <c r="F42" s="11"/>
      <c r="G42" s="11">
        <f>SUM(G43:G45)</f>
        <v>289</v>
      </c>
      <c r="H42" s="11"/>
      <c r="I42" s="11">
        <f>SUM(I43:I45)</f>
        <v>252</v>
      </c>
      <c r="J42" s="11"/>
      <c r="K42" s="11">
        <f>SUM(K43:K45)</f>
        <v>37</v>
      </c>
      <c r="L42" s="11"/>
      <c r="M42" s="11">
        <f>SUM(M43:M45)</f>
        <v>261</v>
      </c>
      <c r="N42" s="11"/>
      <c r="O42" s="11">
        <f>SUM(O43:O45)</f>
        <v>222</v>
      </c>
      <c r="P42" s="11"/>
      <c r="Q42" s="11">
        <f>SUM(Q43:Q45)</f>
        <v>39</v>
      </c>
      <c r="R42" s="11"/>
      <c r="S42" s="11">
        <f>SUM(S43:S45)</f>
        <v>171</v>
      </c>
      <c r="T42" s="11"/>
      <c r="U42" s="11">
        <f>SUM(U43:U45)</f>
        <v>159</v>
      </c>
      <c r="V42" s="12"/>
      <c r="W42" s="11">
        <f>SUM(W43:W45)</f>
        <v>12</v>
      </c>
      <c r="X42" s="11"/>
      <c r="Y42" s="11">
        <f>SUM(Y43:Y45)</f>
        <v>73</v>
      </c>
      <c r="Z42" s="11"/>
      <c r="AA42" s="11">
        <f>SUM(AA43:AA45)</f>
        <v>58</v>
      </c>
      <c r="AB42" s="11"/>
      <c r="AC42" s="11">
        <f>SUM(AC43:AC45)</f>
        <v>15</v>
      </c>
      <c r="AD42" s="11"/>
      <c r="AE42" s="11">
        <f>SUM(AE43:AE45)</f>
        <v>64</v>
      </c>
      <c r="AF42" s="11"/>
      <c r="AG42" s="11">
        <f>SUM(AG43:AG45)</f>
        <v>52</v>
      </c>
      <c r="AH42" s="13"/>
      <c r="AI42" s="11">
        <f>SUM(AI43:AI45)</f>
        <v>12</v>
      </c>
      <c r="AJ42" s="13"/>
      <c r="AK42" s="11">
        <f>SUM(AK43:AK45)</f>
        <v>350</v>
      </c>
      <c r="AL42" s="13"/>
      <c r="AM42" s="11">
        <f>SUM(AM43:AM45)</f>
        <v>316</v>
      </c>
      <c r="AN42" s="13"/>
      <c r="AO42" s="11">
        <f>SUM(AO43:AO45)</f>
        <v>34</v>
      </c>
      <c r="AP42" s="13"/>
      <c r="AQ42" s="11">
        <f>SUM(AQ43:AQ45)</f>
        <v>114</v>
      </c>
      <c r="AR42" s="13"/>
      <c r="AS42" s="11">
        <f>SUM(AS43:AS45)</f>
        <v>96</v>
      </c>
      <c r="AT42" s="13"/>
      <c r="AU42" s="11">
        <f>SUM(AU43:AU45)</f>
        <v>18</v>
      </c>
    </row>
    <row r="43" spans="2:47" s="14" customFormat="1" ht="9" customHeight="1">
      <c r="B43" s="57"/>
      <c r="C43" s="58"/>
      <c r="D43" s="18" t="s">
        <v>13</v>
      </c>
      <c r="E43" s="10">
        <f>G43+M43+S43+Y43+AE43+AK43+'第38表（１）'!AQ43+'[1]済p58'!E43+'[1]済p58'!K43+'[1]済p58'!Q43</f>
        <v>1531</v>
      </c>
      <c r="F43" s="19"/>
      <c r="G43" s="11">
        <f>SUM(I43:K43)</f>
        <v>275</v>
      </c>
      <c r="H43" s="19"/>
      <c r="I43" s="19">
        <v>240</v>
      </c>
      <c r="J43" s="19"/>
      <c r="K43" s="19">
        <v>35</v>
      </c>
      <c r="L43" s="19"/>
      <c r="M43" s="11">
        <f>SUM(O43:Q43)</f>
        <v>235</v>
      </c>
      <c r="N43" s="19"/>
      <c r="O43" s="19">
        <v>199</v>
      </c>
      <c r="P43" s="19"/>
      <c r="Q43" s="19">
        <v>36</v>
      </c>
      <c r="R43" s="19"/>
      <c r="S43" s="11">
        <f>SUM(U43:W43)</f>
        <v>146</v>
      </c>
      <c r="T43" s="19"/>
      <c r="U43" s="19">
        <v>136</v>
      </c>
      <c r="V43" s="20"/>
      <c r="W43" s="19">
        <v>10</v>
      </c>
      <c r="X43" s="19"/>
      <c r="Y43" s="11">
        <f>SUM(AA43:AC43)</f>
        <v>68</v>
      </c>
      <c r="Z43" s="19"/>
      <c r="AA43" s="19">
        <v>54</v>
      </c>
      <c r="AB43" s="19"/>
      <c r="AC43" s="19">
        <v>14</v>
      </c>
      <c r="AD43" s="19"/>
      <c r="AE43" s="11">
        <f>SUM(AG43:AI43)</f>
        <v>55</v>
      </c>
      <c r="AF43" s="19"/>
      <c r="AG43" s="19">
        <v>45</v>
      </c>
      <c r="AH43" s="13"/>
      <c r="AI43" s="13">
        <v>10</v>
      </c>
      <c r="AJ43" s="13"/>
      <c r="AK43" s="11">
        <f>SUM(AM43:AO43)</f>
        <v>339</v>
      </c>
      <c r="AL43" s="13"/>
      <c r="AM43" s="13">
        <v>305</v>
      </c>
      <c r="AN43" s="13"/>
      <c r="AO43" s="13">
        <v>34</v>
      </c>
      <c r="AP43" s="13"/>
      <c r="AQ43" s="11">
        <f>SUM(AS43:AU43)</f>
        <v>111</v>
      </c>
      <c r="AR43" s="13"/>
      <c r="AS43" s="13">
        <v>93</v>
      </c>
      <c r="AT43" s="13"/>
      <c r="AU43" s="21">
        <v>18</v>
      </c>
    </row>
    <row r="44" spans="2:47" s="14" customFormat="1" ht="9" customHeight="1">
      <c r="B44" s="57"/>
      <c r="C44" s="58"/>
      <c r="D44" s="18" t="s">
        <v>14</v>
      </c>
      <c r="E44" s="10">
        <f>G44+M44+S44+Y44+AE44+AK44+'第38表（１）'!AQ44+'[1]済p58'!E44+'[1]済p58'!K44+'[1]済p58'!Q44</f>
        <v>93</v>
      </c>
      <c r="F44" s="19"/>
      <c r="G44" s="11">
        <f>SUM(I44:K44)</f>
        <v>10</v>
      </c>
      <c r="H44" s="19"/>
      <c r="I44" s="19">
        <v>10</v>
      </c>
      <c r="J44" s="19"/>
      <c r="K44" s="19"/>
      <c r="L44" s="19"/>
      <c r="M44" s="11">
        <f>SUM(O44:Q44)</f>
        <v>22</v>
      </c>
      <c r="N44" s="19"/>
      <c r="O44" s="19">
        <v>22</v>
      </c>
      <c r="P44" s="19"/>
      <c r="Q44" s="19"/>
      <c r="R44" s="19"/>
      <c r="S44" s="11">
        <f>SUM(U44:W44)</f>
        <v>23</v>
      </c>
      <c r="T44" s="19"/>
      <c r="U44" s="19">
        <v>23</v>
      </c>
      <c r="V44" s="20"/>
      <c r="W44" s="21" t="s">
        <v>33</v>
      </c>
      <c r="X44" s="19"/>
      <c r="Y44" s="11">
        <f>SUM(AA44:AC44)</f>
        <v>5</v>
      </c>
      <c r="Z44" s="19"/>
      <c r="AA44" s="19">
        <v>4</v>
      </c>
      <c r="AB44" s="19"/>
      <c r="AC44" s="19">
        <v>1</v>
      </c>
      <c r="AD44" s="19"/>
      <c r="AE44" s="11">
        <f>SUM(AG44:AI44)</f>
        <v>7</v>
      </c>
      <c r="AF44" s="19"/>
      <c r="AG44" s="19">
        <v>7</v>
      </c>
      <c r="AH44" s="13"/>
      <c r="AI44" s="21" t="s">
        <v>33</v>
      </c>
      <c r="AJ44" s="13"/>
      <c r="AK44" s="11">
        <f>SUM(AM44:AO44)</f>
        <v>11</v>
      </c>
      <c r="AL44" s="13"/>
      <c r="AM44" s="13">
        <v>11</v>
      </c>
      <c r="AN44" s="13"/>
      <c r="AO44" s="21" t="s">
        <v>33</v>
      </c>
      <c r="AP44" s="13"/>
      <c r="AQ44" s="11">
        <f>SUM(AS44:AU44)</f>
        <v>3</v>
      </c>
      <c r="AR44" s="13"/>
      <c r="AS44" s="13">
        <v>3</v>
      </c>
      <c r="AT44" s="13"/>
      <c r="AU44" s="21" t="s">
        <v>33</v>
      </c>
    </row>
    <row r="45" spans="2:47" s="14" customFormat="1" ht="9" customHeight="1">
      <c r="B45" s="57"/>
      <c r="C45" s="58"/>
      <c r="D45" s="18" t="s">
        <v>15</v>
      </c>
      <c r="E45" s="10">
        <f>G45+M45+S45+AE45+'第38表（１）'!AQ45</f>
        <v>12</v>
      </c>
      <c r="F45" s="19"/>
      <c r="G45" s="11">
        <f>SUM(I45:K45)</f>
        <v>4</v>
      </c>
      <c r="H45" s="19"/>
      <c r="I45" s="19">
        <v>2</v>
      </c>
      <c r="J45" s="19"/>
      <c r="K45" s="19">
        <v>2</v>
      </c>
      <c r="L45" s="19"/>
      <c r="M45" s="11">
        <f>SUM(O45:Q45)</f>
        <v>4</v>
      </c>
      <c r="N45" s="19"/>
      <c r="O45" s="19">
        <v>1</v>
      </c>
      <c r="P45" s="19"/>
      <c r="Q45" s="19">
        <v>3</v>
      </c>
      <c r="R45" s="19"/>
      <c r="S45" s="11">
        <f>SUM(U45:W45)</f>
        <v>2</v>
      </c>
      <c r="T45" s="19"/>
      <c r="U45" s="19"/>
      <c r="V45" s="20"/>
      <c r="W45" s="19">
        <v>2</v>
      </c>
      <c r="X45" s="19"/>
      <c r="Y45" s="21" t="s">
        <v>33</v>
      </c>
      <c r="Z45" s="19"/>
      <c r="AA45" s="21" t="s">
        <v>33</v>
      </c>
      <c r="AB45" s="19"/>
      <c r="AC45" s="21" t="s">
        <v>33</v>
      </c>
      <c r="AD45" s="19"/>
      <c r="AE45" s="11">
        <f>SUM(AG45:AI45)</f>
        <v>2</v>
      </c>
      <c r="AF45" s="19"/>
      <c r="AG45" s="21" t="s">
        <v>33</v>
      </c>
      <c r="AH45" s="13"/>
      <c r="AI45" s="13">
        <v>2</v>
      </c>
      <c r="AJ45" s="13"/>
      <c r="AK45" s="21" t="s">
        <v>33</v>
      </c>
      <c r="AL45" s="13"/>
      <c r="AM45" s="21" t="s">
        <v>33</v>
      </c>
      <c r="AN45" s="13"/>
      <c r="AO45" s="21" t="s">
        <v>33</v>
      </c>
      <c r="AP45" s="13"/>
      <c r="AQ45" s="11">
        <f>SUM(AS45:AU45)</f>
        <v>0</v>
      </c>
      <c r="AR45" s="13"/>
      <c r="AS45" s="21" t="s">
        <v>33</v>
      </c>
      <c r="AT45" s="13"/>
      <c r="AU45" s="21" t="s">
        <v>33</v>
      </c>
    </row>
    <row r="46" spans="2:47" s="14" customFormat="1" ht="9" customHeight="1">
      <c r="B46" s="51" t="s">
        <v>36</v>
      </c>
      <c r="C46" s="52"/>
      <c r="D46" s="17" t="s">
        <v>0</v>
      </c>
      <c r="E46" s="10">
        <f>SUM(E47:E49)</f>
        <v>5720</v>
      </c>
      <c r="F46" s="11"/>
      <c r="G46" s="11">
        <f>SUM(G47:G49)</f>
        <v>1046</v>
      </c>
      <c r="H46" s="11"/>
      <c r="I46" s="11">
        <f>SUM(I47:I49)</f>
        <v>528</v>
      </c>
      <c r="J46" s="11"/>
      <c r="K46" s="11">
        <f>SUM(K47:K49)</f>
        <v>518</v>
      </c>
      <c r="L46" s="11"/>
      <c r="M46" s="11">
        <f>SUM(M47:M49)</f>
        <v>855</v>
      </c>
      <c r="N46" s="11"/>
      <c r="O46" s="11">
        <f>SUM(O47:O49)</f>
        <v>453</v>
      </c>
      <c r="P46" s="11"/>
      <c r="Q46" s="11">
        <f>SUM(Q47:Q49)</f>
        <v>402</v>
      </c>
      <c r="R46" s="11"/>
      <c r="S46" s="11">
        <f>SUM(S47:S49)</f>
        <v>637</v>
      </c>
      <c r="T46" s="11"/>
      <c r="U46" s="11">
        <f>SUM(U47:U49)</f>
        <v>327</v>
      </c>
      <c r="V46" s="12"/>
      <c r="W46" s="11">
        <f>SUM(W47:W49)</f>
        <v>310</v>
      </c>
      <c r="X46" s="11"/>
      <c r="Y46" s="11">
        <f>SUM(Y47:Y49)</f>
        <v>310</v>
      </c>
      <c r="Z46" s="11"/>
      <c r="AA46" s="11">
        <f>SUM(AA47:AA49)</f>
        <v>169</v>
      </c>
      <c r="AB46" s="11"/>
      <c r="AC46" s="11">
        <f>SUM(AC47:AC49)</f>
        <v>141</v>
      </c>
      <c r="AD46" s="11"/>
      <c r="AE46" s="11">
        <f>SUM(AE47:AE49)</f>
        <v>206</v>
      </c>
      <c r="AF46" s="19"/>
      <c r="AG46" s="11">
        <f>SUM(AG47:AG49)</f>
        <v>98</v>
      </c>
      <c r="AH46" s="13"/>
      <c r="AI46" s="11">
        <f>SUM(AI47:AI49)</f>
        <v>108</v>
      </c>
      <c r="AJ46" s="13"/>
      <c r="AK46" s="11">
        <f>SUM(AK47:AK49)</f>
        <v>933</v>
      </c>
      <c r="AL46" s="13"/>
      <c r="AM46" s="11">
        <f>SUM(AM47:AM49)</f>
        <v>440</v>
      </c>
      <c r="AN46" s="13"/>
      <c r="AO46" s="11">
        <f>SUM(AO47:AO49)</f>
        <v>493</v>
      </c>
      <c r="AP46" s="13"/>
      <c r="AQ46" s="11">
        <f>SUM(AQ47:AQ49)</f>
        <v>305</v>
      </c>
      <c r="AR46" s="13"/>
      <c r="AS46" s="11">
        <f>SUM(AS47:AS49)</f>
        <v>158</v>
      </c>
      <c r="AT46" s="13"/>
      <c r="AU46" s="11">
        <f>SUM(AU47:AU49)</f>
        <v>147</v>
      </c>
    </row>
    <row r="47" spans="2:47" s="14" customFormat="1" ht="9" customHeight="1">
      <c r="B47" s="53"/>
      <c r="C47" s="54"/>
      <c r="D47" s="18" t="s">
        <v>13</v>
      </c>
      <c r="E47" s="10">
        <f>G47+M47+S47+Y47+AE47+AK47+'第38表（１）'!AQ47+'[1]済p58'!E47+'[1]済p58'!K47+'[1]済p58'!Q47</f>
        <v>5119</v>
      </c>
      <c r="F47" s="19"/>
      <c r="G47" s="11">
        <f>SUM(I47:K47)</f>
        <v>923</v>
      </c>
      <c r="H47" s="19"/>
      <c r="I47" s="19">
        <v>459</v>
      </c>
      <c r="J47" s="19"/>
      <c r="K47" s="19">
        <v>464</v>
      </c>
      <c r="L47" s="19"/>
      <c r="M47" s="11">
        <f>SUM(O47:Q47)</f>
        <v>750</v>
      </c>
      <c r="N47" s="19"/>
      <c r="O47" s="19">
        <v>387</v>
      </c>
      <c r="P47" s="19"/>
      <c r="Q47" s="19">
        <v>363</v>
      </c>
      <c r="R47" s="19"/>
      <c r="S47" s="11">
        <f>SUM(U47:W47)</f>
        <v>557</v>
      </c>
      <c r="T47" s="19"/>
      <c r="U47" s="19">
        <v>276</v>
      </c>
      <c r="V47" s="20"/>
      <c r="W47" s="19">
        <v>281</v>
      </c>
      <c r="X47" s="19"/>
      <c r="Y47" s="11">
        <f>SUM(AA47:AC47)</f>
        <v>276</v>
      </c>
      <c r="Z47" s="19"/>
      <c r="AA47" s="19">
        <v>149</v>
      </c>
      <c r="AB47" s="19"/>
      <c r="AC47" s="19">
        <v>127</v>
      </c>
      <c r="AD47" s="19"/>
      <c r="AE47" s="11">
        <f>SUM(AG47:AI47)</f>
        <v>172</v>
      </c>
      <c r="AF47" s="19"/>
      <c r="AG47" s="19">
        <v>76</v>
      </c>
      <c r="AH47" s="13"/>
      <c r="AI47" s="13">
        <v>96</v>
      </c>
      <c r="AJ47" s="13"/>
      <c r="AK47" s="11">
        <f>SUM(AM47:AO47)</f>
        <v>857</v>
      </c>
      <c r="AL47" s="13"/>
      <c r="AM47" s="13">
        <v>390</v>
      </c>
      <c r="AN47" s="13"/>
      <c r="AO47" s="13">
        <v>467</v>
      </c>
      <c r="AP47" s="13"/>
      <c r="AQ47" s="11">
        <f>SUM(AS47:AU47)</f>
        <v>274</v>
      </c>
      <c r="AR47" s="13"/>
      <c r="AS47" s="13">
        <v>134</v>
      </c>
      <c r="AT47" s="13"/>
      <c r="AU47" s="21">
        <v>140</v>
      </c>
    </row>
    <row r="48" spans="2:47" s="14" customFormat="1" ht="9" customHeight="1">
      <c r="B48" s="53"/>
      <c r="C48" s="54"/>
      <c r="D48" s="18" t="s">
        <v>14</v>
      </c>
      <c r="E48" s="10">
        <f>G48+M48+S48+Y48+AE48+AK48+'第38表（１）'!AQ48+'[1]済p58'!E48+'[1]済p58'!K48+'[1]済p58'!Q48</f>
        <v>391</v>
      </c>
      <c r="F48" s="19"/>
      <c r="G48" s="11">
        <f>SUM(I48:K48)</f>
        <v>74</v>
      </c>
      <c r="H48" s="19"/>
      <c r="I48" s="19">
        <v>58</v>
      </c>
      <c r="J48" s="19"/>
      <c r="K48" s="19">
        <v>16</v>
      </c>
      <c r="L48" s="19"/>
      <c r="M48" s="11">
        <f>SUM(O48:Q48)</f>
        <v>67</v>
      </c>
      <c r="N48" s="19"/>
      <c r="O48" s="19">
        <v>59</v>
      </c>
      <c r="P48" s="19"/>
      <c r="Q48" s="19">
        <v>8</v>
      </c>
      <c r="R48" s="19"/>
      <c r="S48" s="11">
        <f>SUM(U48:W48)</f>
        <v>50</v>
      </c>
      <c r="T48" s="19"/>
      <c r="U48" s="19">
        <v>44</v>
      </c>
      <c r="V48" s="20"/>
      <c r="W48" s="19">
        <v>6</v>
      </c>
      <c r="X48" s="19"/>
      <c r="Y48" s="11">
        <f>SUM(AA48:AC48)</f>
        <v>20</v>
      </c>
      <c r="Z48" s="19"/>
      <c r="AA48" s="19">
        <v>17</v>
      </c>
      <c r="AB48" s="19"/>
      <c r="AC48" s="19">
        <v>3</v>
      </c>
      <c r="AD48" s="19"/>
      <c r="AE48" s="11">
        <f>SUM(AG48:AI48)</f>
        <v>23</v>
      </c>
      <c r="AF48" s="19"/>
      <c r="AG48" s="19">
        <v>20</v>
      </c>
      <c r="AH48" s="13"/>
      <c r="AI48" s="13">
        <v>3</v>
      </c>
      <c r="AJ48" s="13"/>
      <c r="AK48" s="11">
        <f>SUM(AM48:AO48)</f>
        <v>54</v>
      </c>
      <c r="AL48" s="13"/>
      <c r="AM48" s="13">
        <v>48</v>
      </c>
      <c r="AN48" s="13"/>
      <c r="AO48" s="13">
        <v>6</v>
      </c>
      <c r="AP48" s="13"/>
      <c r="AQ48" s="11">
        <f>SUM(AS48:AU48)</f>
        <v>23</v>
      </c>
      <c r="AR48" s="13"/>
      <c r="AS48" s="13">
        <v>20</v>
      </c>
      <c r="AT48" s="13"/>
      <c r="AU48" s="21">
        <v>3</v>
      </c>
    </row>
    <row r="49" spans="2:47" s="14" customFormat="1" ht="9" customHeight="1">
      <c r="B49" s="55"/>
      <c r="C49" s="56"/>
      <c r="D49" s="22" t="s">
        <v>15</v>
      </c>
      <c r="E49" s="10">
        <f>G49+M49+S49+Y49+AE49+AK49+'第38表（１）'!AQ49+'[1]済p58'!E49+'[1]済p58'!K49+'[1]済p58'!Q49</f>
        <v>210</v>
      </c>
      <c r="F49" s="19"/>
      <c r="G49" s="11">
        <f>SUM(I49:K49)</f>
        <v>49</v>
      </c>
      <c r="H49" s="19"/>
      <c r="I49" s="19">
        <v>11</v>
      </c>
      <c r="J49" s="19"/>
      <c r="K49" s="19">
        <v>38</v>
      </c>
      <c r="L49" s="19"/>
      <c r="M49" s="11">
        <f>SUM(O49:Q49)</f>
        <v>38</v>
      </c>
      <c r="N49" s="19"/>
      <c r="O49" s="19">
        <v>7</v>
      </c>
      <c r="P49" s="19"/>
      <c r="Q49" s="19">
        <v>31</v>
      </c>
      <c r="R49" s="19"/>
      <c r="S49" s="11">
        <f>SUM(U49:W49)</f>
        <v>30</v>
      </c>
      <c r="T49" s="19"/>
      <c r="U49" s="19">
        <v>7</v>
      </c>
      <c r="V49" s="20"/>
      <c r="W49" s="19">
        <v>23</v>
      </c>
      <c r="X49" s="19"/>
      <c r="Y49" s="11">
        <f>SUM(AA49:AC49)</f>
        <v>14</v>
      </c>
      <c r="Z49" s="19"/>
      <c r="AA49" s="19">
        <v>3</v>
      </c>
      <c r="AB49" s="19"/>
      <c r="AC49" s="19">
        <v>11</v>
      </c>
      <c r="AD49" s="19"/>
      <c r="AE49" s="11">
        <f>SUM(AG49:AI49)</f>
        <v>11</v>
      </c>
      <c r="AF49" s="19"/>
      <c r="AG49" s="19">
        <v>2</v>
      </c>
      <c r="AH49" s="13"/>
      <c r="AI49" s="13">
        <v>9</v>
      </c>
      <c r="AJ49" s="13"/>
      <c r="AK49" s="11">
        <f>SUM(AM49:AO49)</f>
        <v>22</v>
      </c>
      <c r="AL49" s="13"/>
      <c r="AM49" s="13">
        <v>2</v>
      </c>
      <c r="AN49" s="13"/>
      <c r="AO49" s="13">
        <v>20</v>
      </c>
      <c r="AP49" s="13"/>
      <c r="AQ49" s="11">
        <f>SUM(AS49:AU49)</f>
        <v>8</v>
      </c>
      <c r="AR49" s="13"/>
      <c r="AS49" s="13">
        <v>4</v>
      </c>
      <c r="AT49" s="13"/>
      <c r="AU49" s="21">
        <v>4</v>
      </c>
    </row>
    <row r="50" spans="2:47" s="14" customFormat="1" ht="9" customHeight="1">
      <c r="B50" s="51" t="s">
        <v>22</v>
      </c>
      <c r="C50" s="52"/>
      <c r="D50" s="23" t="s">
        <v>0</v>
      </c>
      <c r="E50" s="10">
        <f>SUM(E51:E53)</f>
        <v>1353</v>
      </c>
      <c r="F50" s="11"/>
      <c r="G50" s="11">
        <f>SUM(G51:G53)</f>
        <v>179</v>
      </c>
      <c r="H50" s="11"/>
      <c r="I50" s="11">
        <f>SUM(I51:I53)</f>
        <v>75</v>
      </c>
      <c r="J50" s="11"/>
      <c r="K50" s="11">
        <f>SUM(K51:K53)</f>
        <v>104</v>
      </c>
      <c r="L50" s="11"/>
      <c r="M50" s="11">
        <f>SUM(M51:M53)</f>
        <v>162</v>
      </c>
      <c r="N50" s="11"/>
      <c r="O50" s="11">
        <f>SUM(O51:O53)</f>
        <v>70</v>
      </c>
      <c r="P50" s="11"/>
      <c r="Q50" s="11">
        <f>SUM(Q51:Q53)</f>
        <v>92</v>
      </c>
      <c r="R50" s="11"/>
      <c r="S50" s="11">
        <f>SUM(S51:S53)</f>
        <v>93</v>
      </c>
      <c r="T50" s="11"/>
      <c r="U50" s="11">
        <f>SUM(U51:U53)</f>
        <v>32</v>
      </c>
      <c r="V50" s="12"/>
      <c r="W50" s="11">
        <f>SUM(W51:W53)</f>
        <v>61</v>
      </c>
      <c r="X50" s="11"/>
      <c r="Y50" s="11">
        <f>SUM(Y51:Y53)</f>
        <v>86</v>
      </c>
      <c r="Z50" s="11"/>
      <c r="AA50" s="11">
        <f>SUM(AA51:AA53)</f>
        <v>46</v>
      </c>
      <c r="AB50" s="11"/>
      <c r="AC50" s="11">
        <f>SUM(AC51:AC53)</f>
        <v>40</v>
      </c>
      <c r="AD50" s="11"/>
      <c r="AE50" s="11">
        <f>SUM(AE51:AE53)</f>
        <v>33</v>
      </c>
      <c r="AF50" s="11"/>
      <c r="AG50" s="11">
        <f>SUM(AG51:AG53)</f>
        <v>12</v>
      </c>
      <c r="AH50" s="13"/>
      <c r="AI50" s="11">
        <f>SUM(AI51:AI53)</f>
        <v>21</v>
      </c>
      <c r="AJ50" s="13"/>
      <c r="AK50" s="11">
        <f>SUM(AK51:AK53)</f>
        <v>154</v>
      </c>
      <c r="AL50" s="13"/>
      <c r="AM50" s="11">
        <f>SUM(AM51:AM53)</f>
        <v>72</v>
      </c>
      <c r="AN50" s="13"/>
      <c r="AO50" s="11">
        <f>SUM(AO51:AO53)</f>
        <v>82</v>
      </c>
      <c r="AP50" s="13"/>
      <c r="AQ50" s="11">
        <f>SUM(AQ51:AQ53)</f>
        <v>50</v>
      </c>
      <c r="AR50" s="13"/>
      <c r="AS50" s="11">
        <f>SUM(AS51:AS53)</f>
        <v>19</v>
      </c>
      <c r="AT50" s="13"/>
      <c r="AU50" s="11">
        <f>SUM(AU51:AU53)</f>
        <v>31</v>
      </c>
    </row>
    <row r="51" spans="2:47" s="14" customFormat="1" ht="9" customHeight="1">
      <c r="B51" s="53"/>
      <c r="C51" s="54"/>
      <c r="D51" s="18" t="s">
        <v>13</v>
      </c>
      <c r="E51" s="10">
        <f>G51+M51+S51+Y51+AE51+AK51+'第38表（１）'!AQ51+'[1]済p58'!E51+'[1]済p58'!K51+'[1]済p58'!Q51</f>
        <v>1307</v>
      </c>
      <c r="F51" s="19"/>
      <c r="G51" s="11">
        <f>SUM(I51:K51)</f>
        <v>172</v>
      </c>
      <c r="H51" s="19"/>
      <c r="I51" s="19">
        <v>71</v>
      </c>
      <c r="J51" s="19"/>
      <c r="K51" s="19">
        <v>101</v>
      </c>
      <c r="L51" s="19"/>
      <c r="M51" s="11">
        <f>SUM(O51:Q51)</f>
        <v>154</v>
      </c>
      <c r="N51" s="19"/>
      <c r="O51" s="19">
        <v>65</v>
      </c>
      <c r="P51" s="19"/>
      <c r="Q51" s="19">
        <v>89</v>
      </c>
      <c r="R51" s="19"/>
      <c r="S51" s="11">
        <f>SUM(U51:W51)</f>
        <v>90</v>
      </c>
      <c r="T51" s="19"/>
      <c r="U51" s="19">
        <v>32</v>
      </c>
      <c r="V51" s="20"/>
      <c r="W51" s="19">
        <v>58</v>
      </c>
      <c r="X51" s="19"/>
      <c r="Y51" s="11">
        <f>SUM(AA51:AC51)</f>
        <v>83</v>
      </c>
      <c r="Z51" s="19"/>
      <c r="AA51" s="19">
        <v>43</v>
      </c>
      <c r="AB51" s="19"/>
      <c r="AC51" s="19">
        <v>40</v>
      </c>
      <c r="AD51" s="19"/>
      <c r="AE51" s="11">
        <f>SUM(AG51:AI51)</f>
        <v>33</v>
      </c>
      <c r="AF51" s="19"/>
      <c r="AG51" s="19">
        <v>12</v>
      </c>
      <c r="AH51" s="13"/>
      <c r="AI51" s="13">
        <v>21</v>
      </c>
      <c r="AJ51" s="13"/>
      <c r="AK51" s="11">
        <f>SUM(AM51:AO51)</f>
        <v>145</v>
      </c>
      <c r="AL51" s="13"/>
      <c r="AM51" s="13">
        <v>65</v>
      </c>
      <c r="AN51" s="13"/>
      <c r="AO51" s="13">
        <v>80</v>
      </c>
      <c r="AP51" s="13"/>
      <c r="AQ51" s="11">
        <f>SUM(AS51:AU51)</f>
        <v>49</v>
      </c>
      <c r="AR51" s="13"/>
      <c r="AS51" s="13">
        <v>18</v>
      </c>
      <c r="AT51" s="13"/>
      <c r="AU51" s="21">
        <v>31</v>
      </c>
    </row>
    <row r="52" spans="2:47" s="14" customFormat="1" ht="9" customHeight="1">
      <c r="B52" s="53"/>
      <c r="C52" s="54"/>
      <c r="D52" s="18" t="s">
        <v>14</v>
      </c>
      <c r="E52" s="10">
        <f>G52+M52+S52+Y52+AK52+'第38表（１）'!AQ52+'[1]済p58'!E52+'[1]済p58'!K52+'[1]済p58'!Q52</f>
        <v>41</v>
      </c>
      <c r="F52" s="19"/>
      <c r="G52" s="11">
        <f>SUM(I52:K52)</f>
        <v>6</v>
      </c>
      <c r="H52" s="19"/>
      <c r="I52" s="19">
        <v>3</v>
      </c>
      <c r="J52" s="19"/>
      <c r="K52" s="19">
        <v>3</v>
      </c>
      <c r="L52" s="19"/>
      <c r="M52" s="11">
        <f>SUM(O52:Q52)</f>
        <v>5</v>
      </c>
      <c r="N52" s="19"/>
      <c r="O52" s="19">
        <v>4</v>
      </c>
      <c r="P52" s="19"/>
      <c r="Q52" s="19">
        <v>1</v>
      </c>
      <c r="R52" s="19"/>
      <c r="S52" s="11">
        <f>SUM(U52:W52)</f>
        <v>3</v>
      </c>
      <c r="T52" s="19"/>
      <c r="U52" s="19" t="s">
        <v>33</v>
      </c>
      <c r="V52" s="20"/>
      <c r="W52" s="19">
        <v>3</v>
      </c>
      <c r="X52" s="19"/>
      <c r="Y52" s="11">
        <f>SUM(AA52:AC52)</f>
        <v>3</v>
      </c>
      <c r="Z52" s="19"/>
      <c r="AA52" s="19">
        <v>3</v>
      </c>
      <c r="AB52" s="19"/>
      <c r="AC52" s="21" t="s">
        <v>33</v>
      </c>
      <c r="AD52" s="19"/>
      <c r="AE52" s="21" t="s">
        <v>33</v>
      </c>
      <c r="AF52" s="19"/>
      <c r="AG52" s="21" t="s">
        <v>33</v>
      </c>
      <c r="AH52" s="13"/>
      <c r="AI52" s="21" t="s">
        <v>33</v>
      </c>
      <c r="AJ52" s="13"/>
      <c r="AK52" s="11">
        <f>SUM(AM52:AO52)</f>
        <v>8</v>
      </c>
      <c r="AL52" s="13"/>
      <c r="AM52" s="13">
        <v>7</v>
      </c>
      <c r="AN52" s="13"/>
      <c r="AO52" s="13">
        <v>1</v>
      </c>
      <c r="AP52" s="13"/>
      <c r="AQ52" s="11">
        <f>SUM(AS52:AU52)</f>
        <v>1</v>
      </c>
      <c r="AR52" s="13"/>
      <c r="AS52" s="13">
        <v>1</v>
      </c>
      <c r="AT52" s="13"/>
      <c r="AU52" s="21"/>
    </row>
    <row r="53" spans="2:47" s="14" customFormat="1" ht="9" customHeight="1">
      <c r="B53" s="55"/>
      <c r="C53" s="56"/>
      <c r="D53" s="18" t="s">
        <v>15</v>
      </c>
      <c r="E53" s="10">
        <f>G53+M53+AK53</f>
        <v>5</v>
      </c>
      <c r="F53" s="19"/>
      <c r="G53" s="11">
        <f>SUM(I53:K53)</f>
        <v>1</v>
      </c>
      <c r="H53" s="19"/>
      <c r="I53" s="19">
        <v>1</v>
      </c>
      <c r="J53" s="19"/>
      <c r="K53" s="19" t="s">
        <v>33</v>
      </c>
      <c r="L53" s="19"/>
      <c r="M53" s="11">
        <f>SUM(O53:Q53)</f>
        <v>3</v>
      </c>
      <c r="N53" s="19"/>
      <c r="O53" s="19">
        <v>1</v>
      </c>
      <c r="P53" s="19"/>
      <c r="Q53" s="19">
        <v>2</v>
      </c>
      <c r="R53" s="19"/>
      <c r="S53" s="11"/>
      <c r="T53" s="19"/>
      <c r="U53" s="19" t="s">
        <v>33</v>
      </c>
      <c r="V53" s="20"/>
      <c r="W53" s="19" t="s">
        <v>33</v>
      </c>
      <c r="X53" s="19"/>
      <c r="Y53" s="21" t="s">
        <v>33</v>
      </c>
      <c r="Z53" s="19"/>
      <c r="AA53" s="21" t="s">
        <v>33</v>
      </c>
      <c r="AB53" s="19"/>
      <c r="AC53" s="21" t="s">
        <v>33</v>
      </c>
      <c r="AD53" s="19"/>
      <c r="AE53" s="21" t="s">
        <v>33</v>
      </c>
      <c r="AF53" s="19"/>
      <c r="AG53" s="21" t="s">
        <v>33</v>
      </c>
      <c r="AH53" s="13"/>
      <c r="AI53" s="21" t="s">
        <v>33</v>
      </c>
      <c r="AJ53" s="13"/>
      <c r="AK53" s="11">
        <v>1</v>
      </c>
      <c r="AL53" s="13"/>
      <c r="AM53" s="21" t="s">
        <v>33</v>
      </c>
      <c r="AN53" s="13"/>
      <c r="AO53" s="13">
        <v>1</v>
      </c>
      <c r="AP53" s="13"/>
      <c r="AQ53" s="21" t="s">
        <v>33</v>
      </c>
      <c r="AR53" s="13"/>
      <c r="AS53" s="13"/>
      <c r="AT53" s="13"/>
      <c r="AU53" s="21"/>
    </row>
    <row r="54" spans="2:47" s="14" customFormat="1" ht="9" customHeight="1">
      <c r="B54" s="59" t="s">
        <v>23</v>
      </c>
      <c r="C54" s="60"/>
      <c r="D54" s="17" t="s">
        <v>0</v>
      </c>
      <c r="E54" s="10">
        <f>SUM(E55:E57)</f>
        <v>844</v>
      </c>
      <c r="F54" s="11"/>
      <c r="G54" s="11">
        <f>SUM(G55:G57)</f>
        <v>138</v>
      </c>
      <c r="H54" s="11"/>
      <c r="I54" s="11">
        <f>SUM(I55:I57)</f>
        <v>97</v>
      </c>
      <c r="J54" s="11"/>
      <c r="K54" s="11">
        <f>SUM(K55:K57)</f>
        <v>41</v>
      </c>
      <c r="L54" s="11"/>
      <c r="M54" s="11">
        <f>SUM(M55:M57)</f>
        <v>128</v>
      </c>
      <c r="N54" s="11"/>
      <c r="O54" s="11">
        <f>SUM(O55:O57)</f>
        <v>83</v>
      </c>
      <c r="P54" s="11"/>
      <c r="Q54" s="11">
        <f>SUM(Q55:Q57)</f>
        <v>45</v>
      </c>
      <c r="R54" s="11"/>
      <c r="S54" s="11">
        <f>SUM(S55:S57)</f>
        <v>91</v>
      </c>
      <c r="T54" s="11"/>
      <c r="U54" s="11">
        <f>SUM(U55:U57)</f>
        <v>59</v>
      </c>
      <c r="V54" s="12"/>
      <c r="W54" s="11">
        <f>SUM(W55:W57)</f>
        <v>32</v>
      </c>
      <c r="X54" s="11"/>
      <c r="Y54" s="11">
        <f>SUM(Y55:Y57)</f>
        <v>53</v>
      </c>
      <c r="Z54" s="11"/>
      <c r="AA54" s="11">
        <f>SUM(AA55:AA57)</f>
        <v>34</v>
      </c>
      <c r="AB54" s="11"/>
      <c r="AC54" s="11">
        <f>SUM(AC55:AC57)</f>
        <v>19</v>
      </c>
      <c r="AD54" s="11"/>
      <c r="AE54" s="11">
        <f>SUM(AE55:AE57)</f>
        <v>29</v>
      </c>
      <c r="AF54" s="11"/>
      <c r="AG54" s="11">
        <f>SUM(AG55:AG57)</f>
        <v>22</v>
      </c>
      <c r="AH54" s="13"/>
      <c r="AI54" s="11">
        <f>SUM(AI55:AI57)</f>
        <v>7</v>
      </c>
      <c r="AJ54" s="13"/>
      <c r="AK54" s="11">
        <f>SUM(AK55:AK57)</f>
        <v>115</v>
      </c>
      <c r="AL54" s="13"/>
      <c r="AM54" s="11">
        <f>SUM(AM55:AM57)</f>
        <v>77</v>
      </c>
      <c r="AN54" s="13"/>
      <c r="AO54" s="11">
        <f>SUM(AO55:AO57)</f>
        <v>38</v>
      </c>
      <c r="AP54" s="13"/>
      <c r="AQ54" s="11">
        <f>SUM(AQ55:AQ57)</f>
        <v>48</v>
      </c>
      <c r="AR54" s="13"/>
      <c r="AS54" s="11">
        <f>SUM(AS55:AS57)</f>
        <v>30</v>
      </c>
      <c r="AT54" s="13"/>
      <c r="AU54" s="11">
        <f>SUM(AU55:AU57)</f>
        <v>18</v>
      </c>
    </row>
    <row r="55" spans="2:47" s="14" customFormat="1" ht="9" customHeight="1">
      <c r="B55" s="57"/>
      <c r="C55" s="58"/>
      <c r="D55" s="18" t="s">
        <v>13</v>
      </c>
      <c r="E55" s="10">
        <f>G55+M55+S55+Y55+AE55+AK55+'第38表（１）'!AQ55+'[1]済p58'!E55+'[1]済p58'!K55+'[1]済p58'!Q55</f>
        <v>661</v>
      </c>
      <c r="F55" s="19"/>
      <c r="G55" s="11">
        <f aca="true" t="shared" si="0" ref="G55:G73">SUM(I55:K55)</f>
        <v>94</v>
      </c>
      <c r="H55" s="19"/>
      <c r="I55" s="19">
        <v>72</v>
      </c>
      <c r="J55" s="19"/>
      <c r="K55" s="19">
        <v>22</v>
      </c>
      <c r="L55" s="19"/>
      <c r="M55" s="11">
        <f aca="true" t="shared" si="1" ref="M55:M73">SUM(O55:Q55)</f>
        <v>95</v>
      </c>
      <c r="N55" s="19"/>
      <c r="O55" s="19">
        <v>65</v>
      </c>
      <c r="P55" s="19"/>
      <c r="Q55" s="19">
        <v>30</v>
      </c>
      <c r="R55" s="19"/>
      <c r="S55" s="11">
        <f aca="true" t="shared" si="2" ref="S55:S73">SUM(U55:W55)</f>
        <v>64</v>
      </c>
      <c r="T55" s="19"/>
      <c r="U55" s="19">
        <v>43</v>
      </c>
      <c r="V55" s="20"/>
      <c r="W55" s="19">
        <v>21</v>
      </c>
      <c r="X55" s="19"/>
      <c r="Y55" s="11">
        <f aca="true" t="shared" si="3" ref="Y55:Y73">SUM(AA55:AC55)</f>
        <v>41</v>
      </c>
      <c r="Z55" s="19"/>
      <c r="AA55" s="19">
        <v>26</v>
      </c>
      <c r="AB55" s="19"/>
      <c r="AC55" s="19">
        <v>15</v>
      </c>
      <c r="AD55" s="19"/>
      <c r="AE55" s="11">
        <f aca="true" t="shared" si="4" ref="AE55:AE73">SUM(AG55:AI55)</f>
        <v>20</v>
      </c>
      <c r="AF55" s="19"/>
      <c r="AG55" s="19">
        <v>15</v>
      </c>
      <c r="AH55" s="13"/>
      <c r="AI55" s="13">
        <v>5</v>
      </c>
      <c r="AJ55" s="13"/>
      <c r="AK55" s="11">
        <f aca="true" t="shared" si="5" ref="AK55:AK73">SUM(AM55:AO55)</f>
        <v>94</v>
      </c>
      <c r="AL55" s="13"/>
      <c r="AM55" s="13">
        <v>63</v>
      </c>
      <c r="AN55" s="13"/>
      <c r="AO55" s="13">
        <v>31</v>
      </c>
      <c r="AP55" s="13"/>
      <c r="AQ55" s="11">
        <f aca="true" t="shared" si="6" ref="AQ55:AQ73">SUM(AS55:AU55)</f>
        <v>31</v>
      </c>
      <c r="AR55" s="13"/>
      <c r="AS55" s="13">
        <v>20</v>
      </c>
      <c r="AT55" s="13"/>
      <c r="AU55" s="21">
        <v>11</v>
      </c>
    </row>
    <row r="56" spans="2:47" s="14" customFormat="1" ht="9" customHeight="1">
      <c r="B56" s="57"/>
      <c r="C56" s="58"/>
      <c r="D56" s="18" t="s">
        <v>14</v>
      </c>
      <c r="E56" s="10">
        <f>G56+M56+S56+Y56+AE56+AK56+'第38表（１）'!AQ56+'[1]済p58'!E56+'[1]済p58'!K56+'[1]済p58'!Q56</f>
        <v>144</v>
      </c>
      <c r="F56" s="19"/>
      <c r="G56" s="11">
        <f t="shared" si="0"/>
        <v>31</v>
      </c>
      <c r="H56" s="19"/>
      <c r="I56" s="19">
        <v>23</v>
      </c>
      <c r="J56" s="19"/>
      <c r="K56" s="19">
        <v>8</v>
      </c>
      <c r="L56" s="19"/>
      <c r="M56" s="11">
        <f t="shared" si="1"/>
        <v>25</v>
      </c>
      <c r="N56" s="19"/>
      <c r="O56" s="19">
        <v>16</v>
      </c>
      <c r="P56" s="19"/>
      <c r="Q56" s="19">
        <v>9</v>
      </c>
      <c r="R56" s="19"/>
      <c r="S56" s="11">
        <f t="shared" si="2"/>
        <v>21</v>
      </c>
      <c r="T56" s="19"/>
      <c r="U56" s="19">
        <v>15</v>
      </c>
      <c r="V56" s="20"/>
      <c r="W56" s="19">
        <v>6</v>
      </c>
      <c r="X56" s="19"/>
      <c r="Y56" s="11">
        <f t="shared" si="3"/>
        <v>11</v>
      </c>
      <c r="Z56" s="19"/>
      <c r="AA56" s="19">
        <v>7</v>
      </c>
      <c r="AB56" s="19"/>
      <c r="AC56" s="19">
        <v>4</v>
      </c>
      <c r="AD56" s="19"/>
      <c r="AE56" s="11">
        <f t="shared" si="4"/>
        <v>9</v>
      </c>
      <c r="AF56" s="19"/>
      <c r="AG56" s="19">
        <v>7</v>
      </c>
      <c r="AH56" s="13"/>
      <c r="AI56" s="13">
        <v>2</v>
      </c>
      <c r="AJ56" s="13"/>
      <c r="AK56" s="11">
        <f t="shared" si="5"/>
        <v>16</v>
      </c>
      <c r="AL56" s="13"/>
      <c r="AM56" s="13">
        <v>13</v>
      </c>
      <c r="AN56" s="13"/>
      <c r="AO56" s="13">
        <v>3</v>
      </c>
      <c r="AP56" s="13"/>
      <c r="AQ56" s="11">
        <f t="shared" si="6"/>
        <v>15</v>
      </c>
      <c r="AR56" s="13"/>
      <c r="AS56" s="13">
        <v>10</v>
      </c>
      <c r="AT56" s="13"/>
      <c r="AU56" s="21">
        <v>5</v>
      </c>
    </row>
    <row r="57" spans="2:47" s="14" customFormat="1" ht="9" customHeight="1">
      <c r="B57" s="61"/>
      <c r="C57" s="62"/>
      <c r="D57" s="22" t="s">
        <v>15</v>
      </c>
      <c r="E57" s="10">
        <f>G57+M57+S57+Y57+AE57+AK57+AQ57+'[1]済p58'!E57+'[1]済p58'!Q57</f>
        <v>39</v>
      </c>
      <c r="F57" s="19"/>
      <c r="G57" s="11">
        <f t="shared" si="0"/>
        <v>13</v>
      </c>
      <c r="H57" s="19"/>
      <c r="I57" s="19">
        <v>2</v>
      </c>
      <c r="J57" s="19"/>
      <c r="K57" s="19">
        <v>11</v>
      </c>
      <c r="L57" s="19"/>
      <c r="M57" s="11">
        <f t="shared" si="1"/>
        <v>8</v>
      </c>
      <c r="N57" s="19"/>
      <c r="O57" s="19">
        <v>2</v>
      </c>
      <c r="P57" s="19"/>
      <c r="Q57" s="19">
        <v>6</v>
      </c>
      <c r="R57" s="19"/>
      <c r="S57" s="11">
        <f t="shared" si="2"/>
        <v>6</v>
      </c>
      <c r="T57" s="19"/>
      <c r="U57" s="19">
        <v>1</v>
      </c>
      <c r="V57" s="20"/>
      <c r="W57" s="19">
        <v>5</v>
      </c>
      <c r="X57" s="19"/>
      <c r="Y57" s="11">
        <f t="shared" si="3"/>
        <v>1</v>
      </c>
      <c r="Z57" s="19"/>
      <c r="AA57" s="19">
        <v>1</v>
      </c>
      <c r="AB57" s="19"/>
      <c r="AC57" s="19" t="s">
        <v>33</v>
      </c>
      <c r="AD57" s="19"/>
      <c r="AE57" s="11">
        <f t="shared" si="4"/>
        <v>0</v>
      </c>
      <c r="AF57" s="19"/>
      <c r="AG57" s="19" t="s">
        <v>33</v>
      </c>
      <c r="AH57" s="13"/>
      <c r="AI57" s="13" t="s">
        <v>33</v>
      </c>
      <c r="AJ57" s="13"/>
      <c r="AK57" s="11">
        <f t="shared" si="5"/>
        <v>5</v>
      </c>
      <c r="AL57" s="13"/>
      <c r="AM57" s="13">
        <v>1</v>
      </c>
      <c r="AN57" s="13"/>
      <c r="AO57" s="13">
        <v>4</v>
      </c>
      <c r="AP57" s="13"/>
      <c r="AQ57" s="11">
        <f t="shared" si="6"/>
        <v>2</v>
      </c>
      <c r="AR57" s="13"/>
      <c r="AS57" s="13" t="s">
        <v>33</v>
      </c>
      <c r="AT57" s="13"/>
      <c r="AU57" s="21">
        <v>2</v>
      </c>
    </row>
    <row r="58" spans="2:47" s="14" customFormat="1" ht="9" customHeight="1">
      <c r="B58" s="59" t="s">
        <v>37</v>
      </c>
      <c r="C58" s="80"/>
      <c r="D58" s="17" t="s">
        <v>0</v>
      </c>
      <c r="E58" s="10">
        <v>1568</v>
      </c>
      <c r="F58" s="19"/>
      <c r="G58" s="11">
        <f t="shared" si="0"/>
        <v>330</v>
      </c>
      <c r="H58" s="19"/>
      <c r="I58" s="11">
        <f>SUM(I59:I61)</f>
        <v>155</v>
      </c>
      <c r="J58" s="11"/>
      <c r="K58" s="11">
        <f>SUM(K59:K61)</f>
        <v>175</v>
      </c>
      <c r="L58" s="19"/>
      <c r="M58" s="11">
        <f t="shared" si="1"/>
        <v>213</v>
      </c>
      <c r="N58" s="19"/>
      <c r="O58" s="11">
        <f>SUM(O59:O61)</f>
        <v>87</v>
      </c>
      <c r="P58" s="11"/>
      <c r="Q58" s="11">
        <f>SUM(Q59:Q61)</f>
        <v>126</v>
      </c>
      <c r="R58" s="19"/>
      <c r="S58" s="11">
        <f t="shared" si="2"/>
        <v>193</v>
      </c>
      <c r="T58" s="19"/>
      <c r="U58" s="11">
        <f>SUM(U59:U61)</f>
        <v>75</v>
      </c>
      <c r="V58" s="12"/>
      <c r="W58" s="11">
        <f>SUM(W59:W61)</f>
        <v>118</v>
      </c>
      <c r="X58" s="19"/>
      <c r="Y58" s="11">
        <f t="shared" si="3"/>
        <v>72</v>
      </c>
      <c r="Z58" s="19"/>
      <c r="AA58" s="11">
        <f>SUM(AA59:AA61)</f>
        <v>32</v>
      </c>
      <c r="AB58" s="11"/>
      <c r="AC58" s="11">
        <f>SUM(AC59:AC61)</f>
        <v>40</v>
      </c>
      <c r="AD58" s="19"/>
      <c r="AE58" s="11">
        <f t="shared" si="4"/>
        <v>54</v>
      </c>
      <c r="AF58" s="19"/>
      <c r="AG58" s="11">
        <f>SUM(AG59:AG61)</f>
        <v>21</v>
      </c>
      <c r="AH58" s="15"/>
      <c r="AI58" s="11">
        <f>SUM(AI59:AI61)</f>
        <v>33</v>
      </c>
      <c r="AJ58" s="13"/>
      <c r="AK58" s="11">
        <f t="shared" si="5"/>
        <v>294</v>
      </c>
      <c r="AL58" s="13"/>
      <c r="AM58" s="11">
        <f>SUM(AM59:AM61)</f>
        <v>136</v>
      </c>
      <c r="AN58" s="15"/>
      <c r="AO58" s="11">
        <f>SUM(AO59:AO61)</f>
        <v>158</v>
      </c>
      <c r="AP58" s="13"/>
      <c r="AQ58" s="11">
        <f t="shared" si="6"/>
        <v>85</v>
      </c>
      <c r="AR58" s="13"/>
      <c r="AS58" s="11">
        <f>SUM(AS59:AS61)</f>
        <v>40</v>
      </c>
      <c r="AT58" s="15"/>
      <c r="AU58" s="11">
        <f>SUM(AU59:AU61)</f>
        <v>45</v>
      </c>
    </row>
    <row r="59" spans="2:47" s="14" customFormat="1" ht="9" customHeight="1">
      <c r="B59" s="81"/>
      <c r="C59" s="82"/>
      <c r="D59" s="18" t="s">
        <v>13</v>
      </c>
      <c r="E59" s="10">
        <f>G59+M59+S59+Y59+AE59+AK59+'第38表（１）'!AQ59+'[1]済p58'!E59+'[1]済p58'!K59+'[1]済p58'!Q59</f>
        <v>1319</v>
      </c>
      <c r="F59" s="19"/>
      <c r="G59" s="11">
        <f t="shared" si="0"/>
        <v>269</v>
      </c>
      <c r="H59" s="19"/>
      <c r="I59" s="19">
        <v>126</v>
      </c>
      <c r="J59" s="19"/>
      <c r="K59" s="19">
        <v>143</v>
      </c>
      <c r="L59" s="19"/>
      <c r="M59" s="11">
        <f t="shared" si="1"/>
        <v>180</v>
      </c>
      <c r="N59" s="19"/>
      <c r="O59" s="19">
        <v>73</v>
      </c>
      <c r="P59" s="19"/>
      <c r="Q59" s="19">
        <v>107</v>
      </c>
      <c r="R59" s="19"/>
      <c r="S59" s="11">
        <f t="shared" si="2"/>
        <v>155</v>
      </c>
      <c r="T59" s="19"/>
      <c r="U59" s="19">
        <v>53</v>
      </c>
      <c r="V59" s="20"/>
      <c r="W59" s="19">
        <v>102</v>
      </c>
      <c r="X59" s="19"/>
      <c r="Y59" s="11">
        <f t="shared" si="3"/>
        <v>61</v>
      </c>
      <c r="Z59" s="19"/>
      <c r="AA59" s="19">
        <v>27</v>
      </c>
      <c r="AB59" s="19"/>
      <c r="AC59" s="19">
        <v>34</v>
      </c>
      <c r="AD59" s="19"/>
      <c r="AE59" s="11">
        <f t="shared" si="4"/>
        <v>42</v>
      </c>
      <c r="AF59" s="19"/>
      <c r="AG59" s="19">
        <v>17</v>
      </c>
      <c r="AH59" s="13"/>
      <c r="AI59" s="13">
        <v>25</v>
      </c>
      <c r="AJ59" s="13"/>
      <c r="AK59" s="11">
        <f t="shared" si="5"/>
        <v>244</v>
      </c>
      <c r="AL59" s="13"/>
      <c r="AM59" s="13">
        <v>109</v>
      </c>
      <c r="AN59" s="13"/>
      <c r="AO59" s="13">
        <v>135</v>
      </c>
      <c r="AP59" s="13"/>
      <c r="AQ59" s="11">
        <f t="shared" si="6"/>
        <v>59</v>
      </c>
      <c r="AR59" s="13"/>
      <c r="AS59" s="13">
        <v>27</v>
      </c>
      <c r="AT59" s="13"/>
      <c r="AU59" s="21">
        <v>32</v>
      </c>
    </row>
    <row r="60" spans="2:47" s="14" customFormat="1" ht="9" customHeight="1">
      <c r="B60" s="81"/>
      <c r="C60" s="82"/>
      <c r="D60" s="18" t="s">
        <v>14</v>
      </c>
      <c r="E60" s="10">
        <f>G60+M60+S60+Y60+AE60+AK60+'第38表（１）'!AQ60+'[1]済p58'!E60+'[1]済p58'!K60+'[1]済p58'!Q60</f>
        <v>159</v>
      </c>
      <c r="F60" s="19"/>
      <c r="G60" s="11">
        <f t="shared" si="0"/>
        <v>42</v>
      </c>
      <c r="H60" s="19"/>
      <c r="I60" s="19">
        <v>26</v>
      </c>
      <c r="J60" s="19"/>
      <c r="K60" s="19">
        <v>16</v>
      </c>
      <c r="L60" s="19"/>
      <c r="M60" s="11">
        <f t="shared" si="1"/>
        <v>22</v>
      </c>
      <c r="N60" s="19"/>
      <c r="O60" s="19">
        <v>12</v>
      </c>
      <c r="P60" s="19"/>
      <c r="Q60" s="19">
        <v>10</v>
      </c>
      <c r="R60" s="19"/>
      <c r="S60" s="11">
        <f t="shared" si="2"/>
        <v>24</v>
      </c>
      <c r="T60" s="19"/>
      <c r="U60" s="19">
        <v>20</v>
      </c>
      <c r="V60" s="20"/>
      <c r="W60" s="19">
        <v>4</v>
      </c>
      <c r="X60" s="19"/>
      <c r="Y60" s="11">
        <f t="shared" si="3"/>
        <v>6</v>
      </c>
      <c r="Z60" s="19"/>
      <c r="AA60" s="19">
        <v>4</v>
      </c>
      <c r="AB60" s="19"/>
      <c r="AC60" s="19">
        <v>2</v>
      </c>
      <c r="AD60" s="19"/>
      <c r="AE60" s="11">
        <f t="shared" si="4"/>
        <v>8</v>
      </c>
      <c r="AF60" s="19"/>
      <c r="AG60" s="19">
        <v>4</v>
      </c>
      <c r="AH60" s="13"/>
      <c r="AI60" s="13">
        <v>4</v>
      </c>
      <c r="AJ60" s="13"/>
      <c r="AK60" s="11">
        <f t="shared" si="5"/>
        <v>31</v>
      </c>
      <c r="AL60" s="13"/>
      <c r="AM60" s="13">
        <v>25</v>
      </c>
      <c r="AN60" s="13"/>
      <c r="AO60" s="13">
        <v>6</v>
      </c>
      <c r="AP60" s="13"/>
      <c r="AQ60" s="11">
        <f t="shared" si="6"/>
        <v>15</v>
      </c>
      <c r="AR60" s="13"/>
      <c r="AS60" s="13">
        <v>10</v>
      </c>
      <c r="AT60" s="13"/>
      <c r="AU60" s="21">
        <v>5</v>
      </c>
    </row>
    <row r="61" spans="2:47" s="14" customFormat="1" ht="9" customHeight="1">
      <c r="B61" s="81"/>
      <c r="C61" s="82"/>
      <c r="D61" s="22" t="s">
        <v>15</v>
      </c>
      <c r="E61" s="10">
        <f>G61+M61+S61+Y61+AE61+AK61+'第38表（１）'!AQ61+'[1]済p58'!E61+'[1]済p58'!K61+'[1]済p58'!Q61</f>
        <v>89</v>
      </c>
      <c r="F61" s="19"/>
      <c r="G61" s="11">
        <f t="shared" si="0"/>
        <v>19</v>
      </c>
      <c r="H61" s="19"/>
      <c r="I61" s="19">
        <v>3</v>
      </c>
      <c r="J61" s="19"/>
      <c r="K61" s="19">
        <v>16</v>
      </c>
      <c r="L61" s="19"/>
      <c r="M61" s="11">
        <f t="shared" si="1"/>
        <v>11</v>
      </c>
      <c r="N61" s="19"/>
      <c r="O61" s="19">
        <v>2</v>
      </c>
      <c r="P61" s="19"/>
      <c r="Q61" s="19">
        <v>9</v>
      </c>
      <c r="R61" s="19"/>
      <c r="S61" s="11">
        <f t="shared" si="2"/>
        <v>14</v>
      </c>
      <c r="T61" s="19"/>
      <c r="U61" s="19">
        <v>2</v>
      </c>
      <c r="V61" s="20"/>
      <c r="W61" s="19">
        <v>12</v>
      </c>
      <c r="X61" s="19"/>
      <c r="Y61" s="11">
        <f t="shared" si="3"/>
        <v>5</v>
      </c>
      <c r="Z61" s="19"/>
      <c r="AA61" s="19">
        <v>1</v>
      </c>
      <c r="AB61" s="19"/>
      <c r="AC61" s="19">
        <v>4</v>
      </c>
      <c r="AD61" s="19"/>
      <c r="AE61" s="11">
        <f t="shared" si="4"/>
        <v>4</v>
      </c>
      <c r="AF61" s="19"/>
      <c r="AG61" s="19" t="s">
        <v>33</v>
      </c>
      <c r="AH61" s="13"/>
      <c r="AI61" s="13">
        <v>4</v>
      </c>
      <c r="AJ61" s="13"/>
      <c r="AK61" s="11">
        <f t="shared" si="5"/>
        <v>19</v>
      </c>
      <c r="AL61" s="13"/>
      <c r="AM61" s="13">
        <v>2</v>
      </c>
      <c r="AN61" s="13"/>
      <c r="AO61" s="13">
        <v>17</v>
      </c>
      <c r="AP61" s="13"/>
      <c r="AQ61" s="11">
        <f t="shared" si="6"/>
        <v>11</v>
      </c>
      <c r="AR61" s="13"/>
      <c r="AS61" s="13">
        <v>3</v>
      </c>
      <c r="AT61" s="13"/>
      <c r="AU61" s="21">
        <v>8</v>
      </c>
    </row>
    <row r="62" spans="2:47" s="14" customFormat="1" ht="9" customHeight="1">
      <c r="B62" s="59" t="s">
        <v>38</v>
      </c>
      <c r="C62" s="60"/>
      <c r="D62" s="17" t="s">
        <v>0</v>
      </c>
      <c r="E62" s="10">
        <f>SUM(E63:E65)</f>
        <v>2788</v>
      </c>
      <c r="F62" s="19"/>
      <c r="G62" s="11">
        <f t="shared" si="0"/>
        <v>472</v>
      </c>
      <c r="H62" s="19"/>
      <c r="I62" s="11">
        <f>SUM(I63:I65)</f>
        <v>97</v>
      </c>
      <c r="J62" s="11"/>
      <c r="K62" s="11">
        <f>SUM(K63:K65)</f>
        <v>375</v>
      </c>
      <c r="L62" s="19"/>
      <c r="M62" s="11">
        <f t="shared" si="1"/>
        <v>366</v>
      </c>
      <c r="N62" s="19"/>
      <c r="O62" s="11">
        <f>SUM(O63:O65)</f>
        <v>90</v>
      </c>
      <c r="P62" s="11"/>
      <c r="Q62" s="11">
        <f>SUM(Q63:Q65)</f>
        <v>276</v>
      </c>
      <c r="R62" s="19"/>
      <c r="S62" s="11">
        <f t="shared" si="2"/>
        <v>327</v>
      </c>
      <c r="T62" s="19"/>
      <c r="U62" s="11">
        <f>SUM(U63:U65)</f>
        <v>65</v>
      </c>
      <c r="V62" s="12"/>
      <c r="W62" s="11">
        <f>SUM(W63:W65)</f>
        <v>262</v>
      </c>
      <c r="X62" s="19"/>
      <c r="Y62" s="11">
        <f t="shared" si="3"/>
        <v>149</v>
      </c>
      <c r="Z62" s="19"/>
      <c r="AA62" s="11">
        <f>SUM(AA63:AA65)</f>
        <v>32</v>
      </c>
      <c r="AB62" s="11"/>
      <c r="AC62" s="11">
        <f>SUM(AC63:AC65)</f>
        <v>117</v>
      </c>
      <c r="AD62" s="19"/>
      <c r="AE62" s="11">
        <f t="shared" si="4"/>
        <v>87</v>
      </c>
      <c r="AF62" s="19"/>
      <c r="AG62" s="11">
        <f>SUM(AG63:AG65)</f>
        <v>22</v>
      </c>
      <c r="AH62" s="15"/>
      <c r="AI62" s="11">
        <f>SUM(AI63:AI65)</f>
        <v>65</v>
      </c>
      <c r="AJ62" s="13"/>
      <c r="AK62" s="11">
        <f t="shared" si="5"/>
        <v>451</v>
      </c>
      <c r="AL62" s="13"/>
      <c r="AM62" s="11">
        <f>SUM(AM63:AM65)</f>
        <v>85</v>
      </c>
      <c r="AN62" s="15"/>
      <c r="AO62" s="11">
        <f>SUM(AO63:AO65)</f>
        <v>366</v>
      </c>
      <c r="AP62" s="13"/>
      <c r="AQ62" s="11">
        <f t="shared" si="6"/>
        <v>172</v>
      </c>
      <c r="AR62" s="13"/>
      <c r="AS62" s="11">
        <f>SUM(AS63:AS65)</f>
        <v>29</v>
      </c>
      <c r="AT62" s="15"/>
      <c r="AU62" s="11">
        <f>SUM(AU63:AU65)</f>
        <v>143</v>
      </c>
    </row>
    <row r="63" spans="2:47" s="14" customFormat="1" ht="9" customHeight="1">
      <c r="B63" s="57"/>
      <c r="C63" s="58"/>
      <c r="D63" s="18" t="s">
        <v>13</v>
      </c>
      <c r="E63" s="10">
        <f>G63+M63+S63+Y63+AE63+AK63+'第38表（１）'!AQ63+'[1]済p58'!E63+'[1]済p58'!K63+'[1]済p58'!Q63</f>
        <v>2674</v>
      </c>
      <c r="F63" s="19"/>
      <c r="G63" s="11">
        <f t="shared" si="0"/>
        <v>457</v>
      </c>
      <c r="H63" s="19"/>
      <c r="I63" s="19">
        <v>87</v>
      </c>
      <c r="J63" s="19"/>
      <c r="K63" s="19">
        <v>370</v>
      </c>
      <c r="L63" s="19"/>
      <c r="M63" s="11">
        <f t="shared" si="1"/>
        <v>342</v>
      </c>
      <c r="N63" s="19"/>
      <c r="O63" s="19">
        <v>72</v>
      </c>
      <c r="P63" s="19"/>
      <c r="Q63" s="19">
        <v>270</v>
      </c>
      <c r="R63" s="19"/>
      <c r="S63" s="11">
        <f t="shared" si="2"/>
        <v>318</v>
      </c>
      <c r="T63" s="19"/>
      <c r="U63" s="19">
        <v>59</v>
      </c>
      <c r="V63" s="20"/>
      <c r="W63" s="19">
        <v>259</v>
      </c>
      <c r="X63" s="19"/>
      <c r="Y63" s="11">
        <f t="shared" si="3"/>
        <v>141</v>
      </c>
      <c r="Z63" s="19"/>
      <c r="AA63" s="19">
        <v>27</v>
      </c>
      <c r="AB63" s="19"/>
      <c r="AC63" s="19">
        <v>114</v>
      </c>
      <c r="AD63" s="19"/>
      <c r="AE63" s="11">
        <f t="shared" si="4"/>
        <v>85</v>
      </c>
      <c r="AF63" s="19"/>
      <c r="AG63" s="19">
        <v>21</v>
      </c>
      <c r="AH63" s="13"/>
      <c r="AI63" s="13">
        <v>64</v>
      </c>
      <c r="AJ63" s="13"/>
      <c r="AK63" s="11">
        <f t="shared" si="5"/>
        <v>439</v>
      </c>
      <c r="AL63" s="13"/>
      <c r="AM63" s="13">
        <v>78</v>
      </c>
      <c r="AN63" s="13"/>
      <c r="AO63" s="13">
        <v>361</v>
      </c>
      <c r="AP63" s="13"/>
      <c r="AQ63" s="11">
        <f t="shared" si="6"/>
        <v>166</v>
      </c>
      <c r="AR63" s="13"/>
      <c r="AS63" s="13">
        <v>26</v>
      </c>
      <c r="AT63" s="13"/>
      <c r="AU63" s="21">
        <v>140</v>
      </c>
    </row>
    <row r="64" spans="2:47" s="14" customFormat="1" ht="9" customHeight="1">
      <c r="B64" s="57"/>
      <c r="C64" s="58"/>
      <c r="D64" s="18" t="s">
        <v>14</v>
      </c>
      <c r="E64" s="10">
        <f>G64+M64+S64+Y64+AE64+AK64+'第38表（１）'!AQ64+'[1]済p58'!E64+'[1]済p58'!K64+'[1]済p58'!Q64</f>
        <v>82</v>
      </c>
      <c r="F64" s="19"/>
      <c r="G64" s="11">
        <f t="shared" si="0"/>
        <v>12</v>
      </c>
      <c r="H64" s="19"/>
      <c r="I64" s="19">
        <v>10</v>
      </c>
      <c r="J64" s="19"/>
      <c r="K64" s="19">
        <v>2</v>
      </c>
      <c r="L64" s="19"/>
      <c r="M64" s="11">
        <f t="shared" si="1"/>
        <v>18</v>
      </c>
      <c r="N64" s="19"/>
      <c r="O64" s="19">
        <v>15</v>
      </c>
      <c r="P64" s="19"/>
      <c r="Q64" s="19">
        <v>3</v>
      </c>
      <c r="R64" s="19"/>
      <c r="S64" s="11">
        <f t="shared" si="2"/>
        <v>7</v>
      </c>
      <c r="T64" s="19"/>
      <c r="U64" s="19">
        <v>5</v>
      </c>
      <c r="V64" s="20"/>
      <c r="W64" s="19">
        <v>2</v>
      </c>
      <c r="X64" s="19"/>
      <c r="Y64" s="11">
        <f t="shared" si="3"/>
        <v>5</v>
      </c>
      <c r="Z64" s="19"/>
      <c r="AA64" s="19">
        <v>5</v>
      </c>
      <c r="AB64" s="19"/>
      <c r="AC64" s="19" t="s">
        <v>33</v>
      </c>
      <c r="AD64" s="19"/>
      <c r="AE64" s="11">
        <f t="shared" si="4"/>
        <v>1</v>
      </c>
      <c r="AF64" s="19"/>
      <c r="AG64" s="19">
        <v>1</v>
      </c>
      <c r="AH64" s="13"/>
      <c r="AI64" s="13" t="s">
        <v>33</v>
      </c>
      <c r="AJ64" s="13"/>
      <c r="AK64" s="11">
        <f t="shared" si="5"/>
        <v>8</v>
      </c>
      <c r="AL64" s="13"/>
      <c r="AM64" s="13">
        <v>7</v>
      </c>
      <c r="AN64" s="13"/>
      <c r="AO64" s="13">
        <v>1</v>
      </c>
      <c r="AP64" s="13"/>
      <c r="AQ64" s="11">
        <f t="shared" si="6"/>
        <v>4</v>
      </c>
      <c r="AR64" s="13"/>
      <c r="AS64" s="13">
        <v>3</v>
      </c>
      <c r="AT64" s="13"/>
      <c r="AU64" s="21">
        <v>1</v>
      </c>
    </row>
    <row r="65" spans="2:47" s="14" customFormat="1" ht="9" customHeight="1">
      <c r="B65" s="57"/>
      <c r="C65" s="58"/>
      <c r="D65" s="22" t="s">
        <v>15</v>
      </c>
      <c r="E65" s="10">
        <f>G65+M65+S65+Y65+AE65+AK65+'第38表（１）'!AQ65+'[1]済p58'!E65+'[1]済p58'!K65+'[1]済p58'!Q65</f>
        <v>32</v>
      </c>
      <c r="F65" s="19"/>
      <c r="G65" s="11">
        <f t="shared" si="0"/>
        <v>3</v>
      </c>
      <c r="H65" s="19"/>
      <c r="I65" s="19" t="s">
        <v>33</v>
      </c>
      <c r="J65" s="19"/>
      <c r="K65" s="19">
        <v>3</v>
      </c>
      <c r="L65" s="19"/>
      <c r="M65" s="11">
        <f t="shared" si="1"/>
        <v>6</v>
      </c>
      <c r="N65" s="19"/>
      <c r="O65" s="19">
        <v>3</v>
      </c>
      <c r="P65" s="19"/>
      <c r="Q65" s="19">
        <v>3</v>
      </c>
      <c r="R65" s="19"/>
      <c r="S65" s="11">
        <f t="shared" si="2"/>
        <v>2</v>
      </c>
      <c r="T65" s="19"/>
      <c r="U65" s="19">
        <v>1</v>
      </c>
      <c r="V65" s="20"/>
      <c r="W65" s="19">
        <v>1</v>
      </c>
      <c r="X65" s="19"/>
      <c r="Y65" s="11">
        <f t="shared" si="3"/>
        <v>3</v>
      </c>
      <c r="Z65" s="19"/>
      <c r="AA65" s="19" t="s">
        <v>33</v>
      </c>
      <c r="AB65" s="19"/>
      <c r="AC65" s="19">
        <v>3</v>
      </c>
      <c r="AD65" s="19"/>
      <c r="AE65" s="11">
        <f t="shared" si="4"/>
        <v>1</v>
      </c>
      <c r="AF65" s="19"/>
      <c r="AG65" s="19" t="s">
        <v>33</v>
      </c>
      <c r="AH65" s="13"/>
      <c r="AI65" s="13">
        <v>1</v>
      </c>
      <c r="AJ65" s="13"/>
      <c r="AK65" s="11">
        <f t="shared" si="5"/>
        <v>4</v>
      </c>
      <c r="AL65" s="13"/>
      <c r="AM65" s="13" t="s">
        <v>33</v>
      </c>
      <c r="AN65" s="13"/>
      <c r="AO65" s="13">
        <v>4</v>
      </c>
      <c r="AP65" s="13"/>
      <c r="AQ65" s="11">
        <f t="shared" si="6"/>
        <v>2</v>
      </c>
      <c r="AR65" s="13"/>
      <c r="AS65" s="13" t="s">
        <v>33</v>
      </c>
      <c r="AT65" s="13"/>
      <c r="AU65" s="21">
        <v>2</v>
      </c>
    </row>
    <row r="66" spans="2:47" s="14" customFormat="1" ht="9" customHeight="1">
      <c r="B66" s="73" t="s">
        <v>39</v>
      </c>
      <c r="C66" s="74"/>
      <c r="D66" s="17" t="s">
        <v>0</v>
      </c>
      <c r="E66" s="10">
        <f>SUM(E67:E69)</f>
        <v>2046</v>
      </c>
      <c r="F66" s="19"/>
      <c r="G66" s="11">
        <f t="shared" si="0"/>
        <v>267</v>
      </c>
      <c r="H66" s="19"/>
      <c r="I66" s="11">
        <f>SUM(I67:I69)</f>
        <v>121</v>
      </c>
      <c r="J66" s="11"/>
      <c r="K66" s="11">
        <f>SUM(K67:K69)</f>
        <v>146</v>
      </c>
      <c r="L66" s="19"/>
      <c r="M66" s="11">
        <f t="shared" si="1"/>
        <v>318</v>
      </c>
      <c r="N66" s="19"/>
      <c r="O66" s="11">
        <f>SUM(O67:O69)</f>
        <v>133</v>
      </c>
      <c r="P66" s="11"/>
      <c r="Q66" s="11">
        <f>SUM(Q67:Q69)</f>
        <v>185</v>
      </c>
      <c r="R66" s="19"/>
      <c r="S66" s="11">
        <f t="shared" si="2"/>
        <v>175</v>
      </c>
      <c r="T66" s="19"/>
      <c r="U66" s="11">
        <f>SUM(U67:U69)</f>
        <v>81</v>
      </c>
      <c r="V66" s="12"/>
      <c r="W66" s="11">
        <f>SUM(W67:W69)</f>
        <v>94</v>
      </c>
      <c r="X66" s="19"/>
      <c r="Y66" s="11">
        <f t="shared" si="3"/>
        <v>115</v>
      </c>
      <c r="Z66" s="19"/>
      <c r="AA66" s="11">
        <f>SUM(AA67:AA69)</f>
        <v>48</v>
      </c>
      <c r="AB66" s="11"/>
      <c r="AC66" s="11">
        <f>SUM(AC67:AC69)</f>
        <v>67</v>
      </c>
      <c r="AD66" s="19"/>
      <c r="AE66" s="11">
        <f t="shared" si="4"/>
        <v>55</v>
      </c>
      <c r="AF66" s="19"/>
      <c r="AG66" s="11">
        <f>SUM(AG67:AG69)</f>
        <v>32</v>
      </c>
      <c r="AH66" s="15"/>
      <c r="AI66" s="11">
        <f>SUM(AI67:AI69)</f>
        <v>23</v>
      </c>
      <c r="AJ66" s="13"/>
      <c r="AK66" s="11">
        <f t="shared" si="5"/>
        <v>239</v>
      </c>
      <c r="AL66" s="13"/>
      <c r="AM66" s="11">
        <f>SUM(AM67:AM69)</f>
        <v>127</v>
      </c>
      <c r="AN66" s="15"/>
      <c r="AO66" s="11">
        <f>SUM(AO67:AO69)</f>
        <v>112</v>
      </c>
      <c r="AP66" s="13"/>
      <c r="AQ66" s="11">
        <f t="shared" si="6"/>
        <v>74</v>
      </c>
      <c r="AR66" s="13"/>
      <c r="AS66" s="11">
        <f>SUM(AS67:AS69)</f>
        <v>39</v>
      </c>
      <c r="AT66" s="15"/>
      <c r="AU66" s="11">
        <f>SUM(AU67:AU69)</f>
        <v>35</v>
      </c>
    </row>
    <row r="67" spans="2:47" s="14" customFormat="1" ht="9" customHeight="1">
      <c r="B67" s="73"/>
      <c r="C67" s="74"/>
      <c r="D67" s="18" t="s">
        <v>13</v>
      </c>
      <c r="E67" s="10">
        <f>G67+M67+S67+Y67+AE67+AK67+'第38表（１）'!AQ67+'[1]済p58'!E67+'[1]済p58'!K67+'[1]済p58'!Q67</f>
        <v>1884</v>
      </c>
      <c r="F67" s="19"/>
      <c r="G67" s="11">
        <f t="shared" si="0"/>
        <v>246</v>
      </c>
      <c r="H67" s="19"/>
      <c r="I67" s="19">
        <v>114</v>
      </c>
      <c r="J67" s="19"/>
      <c r="K67" s="19">
        <v>132</v>
      </c>
      <c r="L67" s="19"/>
      <c r="M67" s="11">
        <f t="shared" si="1"/>
        <v>293</v>
      </c>
      <c r="N67" s="19"/>
      <c r="O67" s="19">
        <v>122</v>
      </c>
      <c r="P67" s="19"/>
      <c r="Q67" s="19">
        <v>171</v>
      </c>
      <c r="R67" s="19"/>
      <c r="S67" s="11">
        <f t="shared" si="2"/>
        <v>164</v>
      </c>
      <c r="T67" s="19"/>
      <c r="U67" s="19">
        <v>78</v>
      </c>
      <c r="V67" s="20"/>
      <c r="W67" s="19">
        <v>86</v>
      </c>
      <c r="X67" s="19"/>
      <c r="Y67" s="11">
        <f t="shared" si="3"/>
        <v>108</v>
      </c>
      <c r="Z67" s="19"/>
      <c r="AA67" s="19">
        <v>46</v>
      </c>
      <c r="AB67" s="19"/>
      <c r="AC67" s="19">
        <v>62</v>
      </c>
      <c r="AD67" s="19"/>
      <c r="AE67" s="11">
        <f t="shared" si="4"/>
        <v>49</v>
      </c>
      <c r="AF67" s="19"/>
      <c r="AG67" s="19">
        <v>28</v>
      </c>
      <c r="AH67" s="13"/>
      <c r="AI67" s="13">
        <v>21</v>
      </c>
      <c r="AJ67" s="13"/>
      <c r="AK67" s="11">
        <f t="shared" si="5"/>
        <v>215</v>
      </c>
      <c r="AL67" s="13"/>
      <c r="AM67" s="13">
        <v>116</v>
      </c>
      <c r="AN67" s="13"/>
      <c r="AO67" s="13">
        <v>99</v>
      </c>
      <c r="AP67" s="13"/>
      <c r="AQ67" s="11">
        <f t="shared" si="6"/>
        <v>68</v>
      </c>
      <c r="AR67" s="13"/>
      <c r="AS67" s="13">
        <v>36</v>
      </c>
      <c r="AT67" s="13"/>
      <c r="AU67" s="21">
        <v>32</v>
      </c>
    </row>
    <row r="68" spans="2:47" s="14" customFormat="1" ht="9" customHeight="1">
      <c r="B68" s="73"/>
      <c r="C68" s="74"/>
      <c r="D68" s="18" t="s">
        <v>14</v>
      </c>
      <c r="E68" s="10">
        <f>G68+M68+S68+Y68+AE68+AK68+'第38表（１）'!AQ68+'[1]済p58'!E68+'[1]済p58'!K68+'[1]済p58'!Q68</f>
        <v>153</v>
      </c>
      <c r="F68" s="19"/>
      <c r="G68" s="11">
        <f t="shared" si="0"/>
        <v>21</v>
      </c>
      <c r="H68" s="19"/>
      <c r="I68" s="19">
        <v>7</v>
      </c>
      <c r="J68" s="19"/>
      <c r="K68" s="19">
        <v>14</v>
      </c>
      <c r="L68" s="19"/>
      <c r="M68" s="11">
        <f t="shared" si="1"/>
        <v>24</v>
      </c>
      <c r="N68" s="19"/>
      <c r="O68" s="19">
        <v>11</v>
      </c>
      <c r="P68" s="19"/>
      <c r="Q68" s="19">
        <v>13</v>
      </c>
      <c r="R68" s="19"/>
      <c r="S68" s="11">
        <f t="shared" si="2"/>
        <v>9</v>
      </c>
      <c r="T68" s="19"/>
      <c r="U68" s="19">
        <v>3</v>
      </c>
      <c r="V68" s="20"/>
      <c r="W68" s="19">
        <v>6</v>
      </c>
      <c r="X68" s="19"/>
      <c r="Y68" s="11">
        <f t="shared" si="3"/>
        <v>6</v>
      </c>
      <c r="Z68" s="19"/>
      <c r="AA68" s="19">
        <v>2</v>
      </c>
      <c r="AB68" s="19"/>
      <c r="AC68" s="19">
        <v>4</v>
      </c>
      <c r="AD68" s="19"/>
      <c r="AE68" s="11">
        <f t="shared" si="4"/>
        <v>6</v>
      </c>
      <c r="AF68" s="19"/>
      <c r="AG68" s="19">
        <v>4</v>
      </c>
      <c r="AH68" s="13"/>
      <c r="AI68" s="13">
        <v>2</v>
      </c>
      <c r="AJ68" s="13"/>
      <c r="AK68" s="11">
        <f t="shared" si="5"/>
        <v>24</v>
      </c>
      <c r="AL68" s="13"/>
      <c r="AM68" s="13">
        <v>11</v>
      </c>
      <c r="AN68" s="13"/>
      <c r="AO68" s="13">
        <v>13</v>
      </c>
      <c r="AP68" s="13"/>
      <c r="AQ68" s="11">
        <f t="shared" si="6"/>
        <v>4</v>
      </c>
      <c r="AR68" s="13"/>
      <c r="AS68" s="13">
        <v>2</v>
      </c>
      <c r="AT68" s="13"/>
      <c r="AU68" s="21">
        <v>2</v>
      </c>
    </row>
    <row r="69" spans="2:47" s="14" customFormat="1" ht="9" customHeight="1">
      <c r="B69" s="73"/>
      <c r="C69" s="74"/>
      <c r="D69" s="22" t="s">
        <v>15</v>
      </c>
      <c r="E69" s="10">
        <f>G69+M69+S69+Y69+AE69+AK69+'第38表（１）'!AQ69+'[1]済p58'!E69+'[1]済p58'!K69+'[1]済p58'!Q69</f>
        <v>9</v>
      </c>
      <c r="F69" s="19"/>
      <c r="G69" s="11">
        <f t="shared" si="0"/>
        <v>0</v>
      </c>
      <c r="H69" s="19"/>
      <c r="I69" s="19" t="s">
        <v>33</v>
      </c>
      <c r="J69" s="19"/>
      <c r="K69" s="19" t="s">
        <v>33</v>
      </c>
      <c r="L69" s="19"/>
      <c r="M69" s="11">
        <f t="shared" si="1"/>
        <v>1</v>
      </c>
      <c r="N69" s="19"/>
      <c r="O69" s="19" t="s">
        <v>33</v>
      </c>
      <c r="P69" s="19"/>
      <c r="Q69" s="19">
        <v>1</v>
      </c>
      <c r="R69" s="19"/>
      <c r="S69" s="11">
        <f t="shared" si="2"/>
        <v>2</v>
      </c>
      <c r="T69" s="19"/>
      <c r="U69" s="19" t="s">
        <v>33</v>
      </c>
      <c r="V69" s="20"/>
      <c r="W69" s="19">
        <v>2</v>
      </c>
      <c r="X69" s="19"/>
      <c r="Y69" s="11">
        <f t="shared" si="3"/>
        <v>1</v>
      </c>
      <c r="Z69" s="19"/>
      <c r="AA69" s="19" t="s">
        <v>33</v>
      </c>
      <c r="AB69" s="19"/>
      <c r="AC69" s="19">
        <v>1</v>
      </c>
      <c r="AD69" s="19"/>
      <c r="AE69" s="11">
        <f t="shared" si="4"/>
        <v>0</v>
      </c>
      <c r="AF69" s="19"/>
      <c r="AG69" s="19" t="s">
        <v>33</v>
      </c>
      <c r="AH69" s="13"/>
      <c r="AI69" s="13" t="s">
        <v>33</v>
      </c>
      <c r="AJ69" s="13"/>
      <c r="AK69" s="11">
        <f t="shared" si="5"/>
        <v>0</v>
      </c>
      <c r="AL69" s="13"/>
      <c r="AM69" s="13" t="s">
        <v>33</v>
      </c>
      <c r="AN69" s="13"/>
      <c r="AO69" s="13" t="s">
        <v>33</v>
      </c>
      <c r="AP69" s="13"/>
      <c r="AQ69" s="11">
        <f t="shared" si="6"/>
        <v>2</v>
      </c>
      <c r="AR69" s="13"/>
      <c r="AS69" s="13">
        <v>1</v>
      </c>
      <c r="AT69" s="13"/>
      <c r="AU69" s="21">
        <v>1</v>
      </c>
    </row>
    <row r="70" spans="2:47" s="14" customFormat="1" ht="9" customHeight="1">
      <c r="B70" s="73" t="s">
        <v>40</v>
      </c>
      <c r="C70" s="74"/>
      <c r="D70" s="17" t="s">
        <v>0</v>
      </c>
      <c r="E70" s="10">
        <f>SUM(E71:E73)</f>
        <v>216</v>
      </c>
      <c r="F70" s="19"/>
      <c r="G70" s="11">
        <f t="shared" si="0"/>
        <v>50</v>
      </c>
      <c r="H70" s="19"/>
      <c r="I70" s="26">
        <f>SUM(I71:I73)</f>
        <v>32</v>
      </c>
      <c r="J70" s="19"/>
      <c r="K70" s="26">
        <f>SUM(K71:K73)</f>
        <v>18</v>
      </c>
      <c r="L70" s="19"/>
      <c r="M70" s="11">
        <f t="shared" si="1"/>
        <v>31</v>
      </c>
      <c r="N70" s="19"/>
      <c r="O70" s="26">
        <f>SUM(O71:O73)</f>
        <v>22</v>
      </c>
      <c r="P70" s="11"/>
      <c r="Q70" s="26">
        <f>SUM(Q71:Q73)</f>
        <v>9</v>
      </c>
      <c r="R70" s="19"/>
      <c r="S70" s="11">
        <f t="shared" si="2"/>
        <v>20</v>
      </c>
      <c r="T70" s="19"/>
      <c r="U70" s="26">
        <f>SUM(U71:U73)</f>
        <v>9</v>
      </c>
      <c r="V70" s="12"/>
      <c r="W70" s="26">
        <f>SUM(W71:W73)</f>
        <v>11</v>
      </c>
      <c r="X70" s="19"/>
      <c r="Y70" s="11">
        <f t="shared" si="3"/>
        <v>8</v>
      </c>
      <c r="Z70" s="19"/>
      <c r="AA70" s="26">
        <f>SUM(AA71:AA73)</f>
        <v>7</v>
      </c>
      <c r="AB70" s="11"/>
      <c r="AC70" s="26">
        <f>SUM(AC71:AC73)</f>
        <v>1</v>
      </c>
      <c r="AD70" s="19"/>
      <c r="AE70" s="11">
        <f t="shared" si="4"/>
        <v>14</v>
      </c>
      <c r="AF70" s="19"/>
      <c r="AG70" s="26">
        <f>SUM(AG71:AG73)</f>
        <v>11</v>
      </c>
      <c r="AH70" s="15"/>
      <c r="AI70" s="26">
        <f>SUM(AI71:AI73)</f>
        <v>3</v>
      </c>
      <c r="AJ70" s="13"/>
      <c r="AK70" s="11">
        <f t="shared" si="5"/>
        <v>33</v>
      </c>
      <c r="AL70" s="13"/>
      <c r="AM70" s="26">
        <f>SUM(AM71:AM73)</f>
        <v>17</v>
      </c>
      <c r="AN70" s="15"/>
      <c r="AO70" s="26">
        <f>SUM(AO71:AO73)</f>
        <v>16</v>
      </c>
      <c r="AP70" s="13"/>
      <c r="AQ70" s="11">
        <f t="shared" si="6"/>
        <v>16</v>
      </c>
      <c r="AR70" s="13"/>
      <c r="AS70" s="26">
        <f>SUM(AS71:AS73)</f>
        <v>11</v>
      </c>
      <c r="AT70" s="15"/>
      <c r="AU70" s="26">
        <f>SUM(AU71:AU73)</f>
        <v>5</v>
      </c>
    </row>
    <row r="71" spans="2:47" s="14" customFormat="1" ht="9" customHeight="1">
      <c r="B71" s="73"/>
      <c r="C71" s="74"/>
      <c r="D71" s="18" t="s">
        <v>13</v>
      </c>
      <c r="E71" s="10">
        <f>G71+M71+S71+Y71+AE71+AK71+'第38表（１）'!AQ71+'[1]済p58'!E71+'[1]済p58'!K71+'[1]済p58'!Q71</f>
        <v>213</v>
      </c>
      <c r="F71" s="19"/>
      <c r="G71" s="11">
        <f t="shared" si="0"/>
        <v>50</v>
      </c>
      <c r="H71" s="19"/>
      <c r="I71" s="19">
        <v>32</v>
      </c>
      <c r="J71" s="19"/>
      <c r="K71" s="19">
        <v>18</v>
      </c>
      <c r="L71" s="19"/>
      <c r="M71" s="11">
        <f t="shared" si="1"/>
        <v>31</v>
      </c>
      <c r="N71" s="19"/>
      <c r="O71" s="19">
        <v>22</v>
      </c>
      <c r="P71" s="19"/>
      <c r="Q71" s="19">
        <v>9</v>
      </c>
      <c r="R71" s="19"/>
      <c r="S71" s="11">
        <f t="shared" si="2"/>
        <v>20</v>
      </c>
      <c r="T71" s="19"/>
      <c r="U71" s="19">
        <v>9</v>
      </c>
      <c r="V71" s="20"/>
      <c r="W71" s="19">
        <v>11</v>
      </c>
      <c r="X71" s="19"/>
      <c r="Y71" s="11">
        <f t="shared" si="3"/>
        <v>8</v>
      </c>
      <c r="Z71" s="19"/>
      <c r="AA71" s="19">
        <v>7</v>
      </c>
      <c r="AB71" s="19"/>
      <c r="AC71" s="19">
        <v>1</v>
      </c>
      <c r="AD71" s="19"/>
      <c r="AE71" s="11">
        <f t="shared" si="4"/>
        <v>14</v>
      </c>
      <c r="AF71" s="19"/>
      <c r="AG71" s="19">
        <v>11</v>
      </c>
      <c r="AH71" s="13"/>
      <c r="AI71" s="13">
        <v>3</v>
      </c>
      <c r="AJ71" s="13"/>
      <c r="AK71" s="11">
        <f t="shared" si="5"/>
        <v>30</v>
      </c>
      <c r="AL71" s="13"/>
      <c r="AM71" s="13">
        <v>15</v>
      </c>
      <c r="AN71" s="13"/>
      <c r="AO71" s="13">
        <v>15</v>
      </c>
      <c r="AP71" s="13"/>
      <c r="AQ71" s="11">
        <f t="shared" si="6"/>
        <v>16</v>
      </c>
      <c r="AR71" s="13"/>
      <c r="AS71" s="13">
        <v>11</v>
      </c>
      <c r="AT71" s="13"/>
      <c r="AU71" s="21">
        <v>5</v>
      </c>
    </row>
    <row r="72" spans="2:47" s="14" customFormat="1" ht="9" customHeight="1">
      <c r="B72" s="73"/>
      <c r="C72" s="74"/>
      <c r="D72" s="18" t="s">
        <v>14</v>
      </c>
      <c r="E72" s="10">
        <f>G72+M72+S72+Y72+AE72+AK72+'第38表（１）'!AQ72</f>
        <v>1</v>
      </c>
      <c r="F72" s="19"/>
      <c r="G72" s="11">
        <f t="shared" si="0"/>
        <v>0</v>
      </c>
      <c r="H72" s="19"/>
      <c r="I72" s="19" t="s">
        <v>33</v>
      </c>
      <c r="J72" s="19"/>
      <c r="K72" s="19" t="s">
        <v>33</v>
      </c>
      <c r="L72" s="19"/>
      <c r="M72" s="11">
        <f t="shared" si="1"/>
        <v>0</v>
      </c>
      <c r="N72" s="19"/>
      <c r="O72" s="19" t="s">
        <v>33</v>
      </c>
      <c r="P72" s="19"/>
      <c r="Q72" s="19" t="s">
        <v>33</v>
      </c>
      <c r="R72" s="19"/>
      <c r="S72" s="11">
        <f t="shared" si="2"/>
        <v>0</v>
      </c>
      <c r="T72" s="19"/>
      <c r="U72" s="19" t="s">
        <v>33</v>
      </c>
      <c r="V72" s="20"/>
      <c r="W72" s="19" t="s">
        <v>33</v>
      </c>
      <c r="X72" s="19"/>
      <c r="Y72" s="11">
        <f t="shared" si="3"/>
        <v>0</v>
      </c>
      <c r="Z72" s="19"/>
      <c r="AA72" s="19" t="s">
        <v>33</v>
      </c>
      <c r="AB72" s="19"/>
      <c r="AC72" s="19" t="s">
        <v>33</v>
      </c>
      <c r="AD72" s="19"/>
      <c r="AE72" s="11">
        <f t="shared" si="4"/>
        <v>0</v>
      </c>
      <c r="AF72" s="19"/>
      <c r="AG72" s="19" t="s">
        <v>33</v>
      </c>
      <c r="AH72" s="13"/>
      <c r="AI72" s="13" t="s">
        <v>33</v>
      </c>
      <c r="AJ72" s="13"/>
      <c r="AK72" s="11">
        <f t="shared" si="5"/>
        <v>1</v>
      </c>
      <c r="AL72" s="13"/>
      <c r="AM72" s="13">
        <v>1</v>
      </c>
      <c r="AN72" s="13"/>
      <c r="AO72" s="13" t="s">
        <v>33</v>
      </c>
      <c r="AP72" s="13"/>
      <c r="AQ72" s="11">
        <f t="shared" si="6"/>
        <v>0</v>
      </c>
      <c r="AR72" s="13"/>
      <c r="AS72" s="13" t="s">
        <v>33</v>
      </c>
      <c r="AT72" s="13"/>
      <c r="AU72" s="21" t="s">
        <v>33</v>
      </c>
    </row>
    <row r="73" spans="2:47" s="14" customFormat="1" ht="9" customHeight="1">
      <c r="B73" s="73"/>
      <c r="C73" s="74"/>
      <c r="D73" s="22" t="s">
        <v>15</v>
      </c>
      <c r="E73" s="10">
        <f>G73+M73+S73+Y73+AE73+AK73+'第38表（１）'!AQ73</f>
        <v>2</v>
      </c>
      <c r="F73" s="19"/>
      <c r="G73" s="11">
        <f t="shared" si="0"/>
        <v>0</v>
      </c>
      <c r="H73" s="19"/>
      <c r="I73" s="19" t="s">
        <v>33</v>
      </c>
      <c r="J73" s="19"/>
      <c r="K73" s="19" t="s">
        <v>33</v>
      </c>
      <c r="L73" s="19"/>
      <c r="M73" s="11">
        <f t="shared" si="1"/>
        <v>0</v>
      </c>
      <c r="N73" s="19"/>
      <c r="O73" s="19" t="s">
        <v>33</v>
      </c>
      <c r="P73" s="19"/>
      <c r="Q73" s="19" t="s">
        <v>33</v>
      </c>
      <c r="R73" s="19"/>
      <c r="S73" s="11">
        <f t="shared" si="2"/>
        <v>0</v>
      </c>
      <c r="T73" s="19"/>
      <c r="U73" s="19" t="s">
        <v>33</v>
      </c>
      <c r="V73" s="20"/>
      <c r="W73" s="19" t="s">
        <v>33</v>
      </c>
      <c r="X73" s="19"/>
      <c r="Y73" s="11">
        <f t="shared" si="3"/>
        <v>0</v>
      </c>
      <c r="Z73" s="19"/>
      <c r="AA73" s="19" t="s">
        <v>33</v>
      </c>
      <c r="AB73" s="19"/>
      <c r="AC73" s="19" t="s">
        <v>33</v>
      </c>
      <c r="AD73" s="19"/>
      <c r="AE73" s="11">
        <f t="shared" si="4"/>
        <v>0</v>
      </c>
      <c r="AF73" s="19"/>
      <c r="AG73" s="19" t="s">
        <v>33</v>
      </c>
      <c r="AH73" s="13"/>
      <c r="AI73" s="13" t="s">
        <v>33</v>
      </c>
      <c r="AJ73" s="13"/>
      <c r="AK73" s="11">
        <f t="shared" si="5"/>
        <v>2</v>
      </c>
      <c r="AL73" s="13"/>
      <c r="AM73" s="13">
        <v>1</v>
      </c>
      <c r="AN73" s="13"/>
      <c r="AO73" s="13">
        <v>1</v>
      </c>
      <c r="AP73" s="13"/>
      <c r="AQ73" s="11">
        <f t="shared" si="6"/>
        <v>0</v>
      </c>
      <c r="AR73" s="13"/>
      <c r="AS73" s="13" t="s">
        <v>33</v>
      </c>
      <c r="AT73" s="13"/>
      <c r="AU73" s="21" t="s">
        <v>33</v>
      </c>
    </row>
    <row r="74" spans="2:47" s="14" customFormat="1" ht="9" customHeight="1">
      <c r="B74" s="95" t="s">
        <v>46</v>
      </c>
      <c r="C74" s="74"/>
      <c r="D74" s="23" t="s">
        <v>0</v>
      </c>
      <c r="E74" s="10">
        <f>SUM(E75:E77)</f>
        <v>6821</v>
      </c>
      <c r="F74" s="11"/>
      <c r="G74" s="11">
        <f>SUM(G75:G77)</f>
        <v>1184</v>
      </c>
      <c r="H74" s="11"/>
      <c r="I74" s="11">
        <f>SUM(I75:I77)</f>
        <v>675</v>
      </c>
      <c r="J74" s="11"/>
      <c r="K74" s="11">
        <f>SUM(K75:K77)</f>
        <v>509</v>
      </c>
      <c r="L74" s="11"/>
      <c r="M74" s="11">
        <f>SUM(M75:M77)</f>
        <v>939</v>
      </c>
      <c r="N74" s="11"/>
      <c r="O74" s="11">
        <f>SUM(O75:O77)</f>
        <v>561</v>
      </c>
      <c r="P74" s="11"/>
      <c r="Q74" s="11">
        <f>SUM(Q75:Q77)</f>
        <v>378</v>
      </c>
      <c r="R74" s="11"/>
      <c r="S74" s="11">
        <f>SUM(S75:S77)</f>
        <v>847</v>
      </c>
      <c r="T74" s="11"/>
      <c r="U74" s="11">
        <f>SUM(U75:U77)</f>
        <v>527</v>
      </c>
      <c r="V74" s="12"/>
      <c r="W74" s="11">
        <f>SUM(W75:W77)</f>
        <v>320</v>
      </c>
      <c r="X74" s="11"/>
      <c r="Y74" s="11">
        <f>SUM(Y75:Y77)</f>
        <v>374</v>
      </c>
      <c r="Z74" s="11"/>
      <c r="AA74" s="11">
        <f>SUM(AA75:AA77)</f>
        <v>224</v>
      </c>
      <c r="AB74" s="11"/>
      <c r="AC74" s="11">
        <f>SUM(AC75:AC77)</f>
        <v>150</v>
      </c>
      <c r="AD74" s="11"/>
      <c r="AE74" s="11">
        <f>SUM(AE75:AE77)</f>
        <v>271</v>
      </c>
      <c r="AF74" s="11"/>
      <c r="AG74" s="11">
        <f>SUM(AG75:AG77)</f>
        <v>167</v>
      </c>
      <c r="AH74" s="13"/>
      <c r="AI74" s="11">
        <f>SUM(AI75:AI77)</f>
        <v>104</v>
      </c>
      <c r="AJ74" s="13"/>
      <c r="AK74" s="11">
        <f>SUM(AK75:AK77)</f>
        <v>1094</v>
      </c>
      <c r="AL74" s="13"/>
      <c r="AM74" s="11">
        <f>SUM(AM75:AM77)</f>
        <v>641</v>
      </c>
      <c r="AN74" s="13"/>
      <c r="AO74" s="11">
        <f>SUM(AO75:AO77)</f>
        <v>453</v>
      </c>
      <c r="AP74" s="13"/>
      <c r="AQ74" s="11">
        <f>SUM(AQ75:AQ77)</f>
        <v>348</v>
      </c>
      <c r="AR74" s="13"/>
      <c r="AS74" s="11">
        <f>SUM(AS75:AS77)</f>
        <v>211</v>
      </c>
      <c r="AT74" s="13"/>
      <c r="AU74" s="11">
        <f>SUM(AU75:AU77)</f>
        <v>137</v>
      </c>
    </row>
    <row r="75" spans="2:47" s="14" customFormat="1" ht="9" customHeight="1">
      <c r="B75" s="73"/>
      <c r="C75" s="74"/>
      <c r="D75" s="18" t="s">
        <v>13</v>
      </c>
      <c r="E75" s="10">
        <f>G75+M75+S75+Y75+AE75+AK75+'第38表（１）'!AQ75+'[1]済p58'!E75+'[1]済p58'!K75+'[1]済p58'!Q75</f>
        <v>5780</v>
      </c>
      <c r="F75" s="19"/>
      <c r="G75" s="11">
        <f>SUM(I75:K75)</f>
        <v>1011</v>
      </c>
      <c r="H75" s="19"/>
      <c r="I75" s="19">
        <v>558</v>
      </c>
      <c r="J75" s="19"/>
      <c r="K75" s="19">
        <v>453</v>
      </c>
      <c r="L75" s="19"/>
      <c r="M75" s="11">
        <f>SUM(O75:Q75)</f>
        <v>798</v>
      </c>
      <c r="N75" s="19"/>
      <c r="O75" s="19">
        <v>473</v>
      </c>
      <c r="P75" s="19"/>
      <c r="Q75" s="19">
        <v>325</v>
      </c>
      <c r="R75" s="19"/>
      <c r="S75" s="11">
        <f>SUM(U75:W75)</f>
        <v>738</v>
      </c>
      <c r="T75" s="19"/>
      <c r="U75" s="19">
        <v>456</v>
      </c>
      <c r="V75" s="20"/>
      <c r="W75" s="19">
        <v>282</v>
      </c>
      <c r="X75" s="19"/>
      <c r="Y75" s="11">
        <f>SUM(AA75:AC75)</f>
        <v>318</v>
      </c>
      <c r="Z75" s="19"/>
      <c r="AA75" s="19">
        <v>189</v>
      </c>
      <c r="AB75" s="19"/>
      <c r="AC75" s="19">
        <v>129</v>
      </c>
      <c r="AD75" s="19"/>
      <c r="AE75" s="11">
        <f>SUM(AG75:AI75)</f>
        <v>209</v>
      </c>
      <c r="AF75" s="19"/>
      <c r="AG75" s="19">
        <v>123</v>
      </c>
      <c r="AH75" s="13"/>
      <c r="AI75" s="13">
        <v>86</v>
      </c>
      <c r="AJ75" s="13"/>
      <c r="AK75" s="11">
        <f>SUM(AM75:AO75)</f>
        <v>932</v>
      </c>
      <c r="AL75" s="13"/>
      <c r="AM75" s="13">
        <v>528</v>
      </c>
      <c r="AN75" s="13"/>
      <c r="AO75" s="13">
        <v>404</v>
      </c>
      <c r="AP75" s="13"/>
      <c r="AQ75" s="11">
        <f>SUM(AS75:AU75)</f>
        <v>291</v>
      </c>
      <c r="AR75" s="13"/>
      <c r="AS75" s="13">
        <v>177</v>
      </c>
      <c r="AT75" s="13"/>
      <c r="AU75" s="21">
        <v>114</v>
      </c>
    </row>
    <row r="76" spans="2:47" s="14" customFormat="1" ht="9" customHeight="1">
      <c r="B76" s="73"/>
      <c r="C76" s="74"/>
      <c r="D76" s="18" t="s">
        <v>14</v>
      </c>
      <c r="E76" s="10">
        <f>G76+M76+S76+Y76+AE76+AK76+'第38表（１）'!AQ76+'[1]済p58'!E76+'[1]済p58'!K76+'[1]済p58'!Q76</f>
        <v>871</v>
      </c>
      <c r="F76" s="19"/>
      <c r="G76" s="11">
        <f>SUM(I76:K76)</f>
        <v>139</v>
      </c>
      <c r="H76" s="19"/>
      <c r="I76" s="19">
        <v>112</v>
      </c>
      <c r="J76" s="19"/>
      <c r="K76" s="19">
        <v>27</v>
      </c>
      <c r="L76" s="19"/>
      <c r="M76" s="11">
        <f>SUM(O76:Q76)</f>
        <v>117</v>
      </c>
      <c r="N76" s="19"/>
      <c r="O76" s="19">
        <v>85</v>
      </c>
      <c r="P76" s="19"/>
      <c r="Q76" s="19">
        <v>32</v>
      </c>
      <c r="R76" s="19"/>
      <c r="S76" s="11">
        <f>SUM(U76:W76)</f>
        <v>87</v>
      </c>
      <c r="T76" s="19"/>
      <c r="U76" s="19">
        <v>67</v>
      </c>
      <c r="V76" s="20"/>
      <c r="W76" s="19">
        <v>20</v>
      </c>
      <c r="X76" s="19"/>
      <c r="Y76" s="11">
        <f>SUM(AA76:AC76)</f>
        <v>47</v>
      </c>
      <c r="Z76" s="19"/>
      <c r="AA76" s="19">
        <v>35</v>
      </c>
      <c r="AB76" s="19"/>
      <c r="AC76" s="19">
        <v>12</v>
      </c>
      <c r="AD76" s="19"/>
      <c r="AE76" s="11">
        <f>SUM(AG76:AI76)</f>
        <v>53</v>
      </c>
      <c r="AF76" s="19"/>
      <c r="AG76" s="19">
        <v>41</v>
      </c>
      <c r="AH76" s="13"/>
      <c r="AI76" s="13">
        <v>12</v>
      </c>
      <c r="AJ76" s="13"/>
      <c r="AK76" s="11">
        <f>SUM(AM76:AO76)</f>
        <v>135</v>
      </c>
      <c r="AL76" s="13"/>
      <c r="AM76" s="13">
        <v>109</v>
      </c>
      <c r="AN76" s="13"/>
      <c r="AO76" s="13">
        <v>26</v>
      </c>
      <c r="AP76" s="13"/>
      <c r="AQ76" s="11">
        <f>SUM(AS76:AU76)</f>
        <v>45</v>
      </c>
      <c r="AR76" s="13"/>
      <c r="AS76" s="13">
        <v>32</v>
      </c>
      <c r="AT76" s="13"/>
      <c r="AU76" s="21">
        <v>13</v>
      </c>
    </row>
    <row r="77" spans="2:47" s="14" customFormat="1" ht="9" customHeight="1">
      <c r="B77" s="73"/>
      <c r="C77" s="74"/>
      <c r="D77" s="18" t="s">
        <v>15</v>
      </c>
      <c r="E77" s="10">
        <f>G77+M77+S77+Y77+AE77+AK77+'第38表（１）'!AQ77+'[1]済p58'!E77+'[1]済p58'!K77+'[1]済p58'!Q77</f>
        <v>170</v>
      </c>
      <c r="F77" s="19"/>
      <c r="G77" s="11">
        <f>SUM(I77:K77)</f>
        <v>34</v>
      </c>
      <c r="H77" s="19"/>
      <c r="I77" s="19">
        <v>5</v>
      </c>
      <c r="J77" s="19"/>
      <c r="K77" s="19">
        <v>29</v>
      </c>
      <c r="L77" s="19"/>
      <c r="M77" s="11">
        <f>SUM(O77:Q77)</f>
        <v>24</v>
      </c>
      <c r="N77" s="19"/>
      <c r="O77" s="19">
        <v>3</v>
      </c>
      <c r="P77" s="19"/>
      <c r="Q77" s="19">
        <v>21</v>
      </c>
      <c r="R77" s="19"/>
      <c r="S77" s="11">
        <f>SUM(U77:W77)</f>
        <v>22</v>
      </c>
      <c r="T77" s="19"/>
      <c r="U77" s="19">
        <v>4</v>
      </c>
      <c r="V77" s="20"/>
      <c r="W77" s="19">
        <v>18</v>
      </c>
      <c r="X77" s="19"/>
      <c r="Y77" s="11">
        <f>SUM(AA77:AC77)</f>
        <v>9</v>
      </c>
      <c r="Z77" s="19"/>
      <c r="AA77" s="19" t="s">
        <v>33</v>
      </c>
      <c r="AB77" s="19"/>
      <c r="AC77" s="19">
        <v>9</v>
      </c>
      <c r="AD77" s="19"/>
      <c r="AE77" s="11">
        <f>SUM(AG77:AI77)</f>
        <v>9</v>
      </c>
      <c r="AF77" s="19"/>
      <c r="AG77" s="19">
        <v>3</v>
      </c>
      <c r="AH77" s="13"/>
      <c r="AI77" s="13">
        <v>6</v>
      </c>
      <c r="AJ77" s="13"/>
      <c r="AK77" s="11">
        <f>SUM(AM77:AO77)</f>
        <v>27</v>
      </c>
      <c r="AL77" s="13"/>
      <c r="AM77" s="13">
        <v>4</v>
      </c>
      <c r="AN77" s="13"/>
      <c r="AO77" s="13">
        <v>23</v>
      </c>
      <c r="AP77" s="13"/>
      <c r="AQ77" s="11">
        <f>SUM(AS77:AU77)</f>
        <v>12</v>
      </c>
      <c r="AR77" s="13"/>
      <c r="AS77" s="13">
        <v>2</v>
      </c>
      <c r="AT77" s="13"/>
      <c r="AU77" s="21">
        <v>10</v>
      </c>
    </row>
    <row r="78" spans="2:47" s="14" customFormat="1" ht="9" customHeight="1">
      <c r="B78" s="51" t="s">
        <v>47</v>
      </c>
      <c r="C78" s="60"/>
      <c r="D78" s="17" t="s">
        <v>0</v>
      </c>
      <c r="E78" s="10">
        <f>SUM(E79:E81)</f>
        <v>1109</v>
      </c>
      <c r="F78" s="11"/>
      <c r="G78" s="11">
        <f>SUM(G79:G81)</f>
        <v>169</v>
      </c>
      <c r="H78" s="11"/>
      <c r="I78" s="11">
        <f>SUM(I79:I81)</f>
        <v>108</v>
      </c>
      <c r="J78" s="11"/>
      <c r="K78" s="11">
        <f>SUM(K79:K81)</f>
        <v>61</v>
      </c>
      <c r="L78" s="11"/>
      <c r="M78" s="11">
        <f>SUM(M79:M81)</f>
        <v>174</v>
      </c>
      <c r="N78" s="11"/>
      <c r="O78" s="11">
        <f>SUM(O79:O81)</f>
        <v>116</v>
      </c>
      <c r="P78" s="11"/>
      <c r="Q78" s="11">
        <f>SUM(Q79:Q81)</f>
        <v>58</v>
      </c>
      <c r="R78" s="11"/>
      <c r="S78" s="11">
        <f>SUM(S79:S81)</f>
        <v>119</v>
      </c>
      <c r="T78" s="11"/>
      <c r="U78" s="11">
        <f>SUM(U79:U81)</f>
        <v>86</v>
      </c>
      <c r="V78" s="12"/>
      <c r="W78" s="11">
        <f>SUM(W79:W81)</f>
        <v>33</v>
      </c>
      <c r="X78" s="11"/>
      <c r="Y78" s="11">
        <f>SUM(Y79:Y81)</f>
        <v>68</v>
      </c>
      <c r="Z78" s="11"/>
      <c r="AA78" s="11">
        <f>SUM(AA79:AA81)</f>
        <v>40</v>
      </c>
      <c r="AB78" s="11"/>
      <c r="AC78" s="11">
        <f>SUM(AC79:AC81)</f>
        <v>28</v>
      </c>
      <c r="AD78" s="11"/>
      <c r="AE78" s="11">
        <f>SUM(AE79:AE81)</f>
        <v>51</v>
      </c>
      <c r="AF78" s="11"/>
      <c r="AG78" s="11">
        <f>SUM(AG79:AG81)</f>
        <v>31</v>
      </c>
      <c r="AH78" s="13"/>
      <c r="AI78" s="11">
        <f>SUM(AI79:AI81)</f>
        <v>20</v>
      </c>
      <c r="AJ78" s="13"/>
      <c r="AK78" s="11">
        <f>SUM(AK79:AK81)</f>
        <v>122</v>
      </c>
      <c r="AL78" s="13"/>
      <c r="AM78" s="11">
        <f>SUM(AM79:AM81)</f>
        <v>84</v>
      </c>
      <c r="AN78" s="13"/>
      <c r="AO78" s="11">
        <f>SUM(AO79:AO81)</f>
        <v>38</v>
      </c>
      <c r="AP78" s="13"/>
      <c r="AQ78" s="11">
        <f>SUM(AQ79:AQ81)</f>
        <v>52</v>
      </c>
      <c r="AR78" s="13"/>
      <c r="AS78" s="11">
        <f>SUM(AS79:AS81)</f>
        <v>36</v>
      </c>
      <c r="AT78" s="13"/>
      <c r="AU78" s="11">
        <f>SUM(AU79:AU81)</f>
        <v>16</v>
      </c>
    </row>
    <row r="79" spans="2:47" s="14" customFormat="1" ht="9" customHeight="1">
      <c r="B79" s="57"/>
      <c r="C79" s="58"/>
      <c r="D79" s="18" t="s">
        <v>13</v>
      </c>
      <c r="E79" s="10">
        <f>G79+M79+S79+Y79+AE79+AK79+'第38表（１）'!AQ79+'[1]済p58'!E79+'[1]済p58'!K79+'[1]済p58'!Q79</f>
        <v>1109</v>
      </c>
      <c r="F79" s="19"/>
      <c r="G79" s="11">
        <f>SUM(I79:K79)</f>
        <v>169</v>
      </c>
      <c r="H79" s="19"/>
      <c r="I79" s="19">
        <v>108</v>
      </c>
      <c r="J79" s="19"/>
      <c r="K79" s="19">
        <v>61</v>
      </c>
      <c r="L79" s="19"/>
      <c r="M79" s="11">
        <f>SUM(O79:Q79)</f>
        <v>174</v>
      </c>
      <c r="N79" s="19"/>
      <c r="O79" s="19">
        <v>116</v>
      </c>
      <c r="P79" s="19"/>
      <c r="Q79" s="19">
        <v>58</v>
      </c>
      <c r="R79" s="19"/>
      <c r="S79" s="11">
        <f>SUM(U79:W79)</f>
        <v>119</v>
      </c>
      <c r="T79" s="19"/>
      <c r="U79" s="19">
        <v>86</v>
      </c>
      <c r="V79" s="20"/>
      <c r="W79" s="19">
        <v>33</v>
      </c>
      <c r="X79" s="19"/>
      <c r="Y79" s="11">
        <f>SUM(AA79:AC79)</f>
        <v>68</v>
      </c>
      <c r="Z79" s="19"/>
      <c r="AA79" s="19">
        <v>40</v>
      </c>
      <c r="AB79" s="19"/>
      <c r="AC79" s="19">
        <v>28</v>
      </c>
      <c r="AD79" s="11"/>
      <c r="AE79" s="11">
        <f>SUM(AG79:AI79)</f>
        <v>51</v>
      </c>
      <c r="AF79" s="11"/>
      <c r="AG79" s="19">
        <v>31</v>
      </c>
      <c r="AH79" s="13"/>
      <c r="AI79" s="13">
        <v>20</v>
      </c>
      <c r="AJ79" s="15"/>
      <c r="AK79" s="11">
        <f>SUM(AM79:AO79)</f>
        <v>122</v>
      </c>
      <c r="AL79" s="15"/>
      <c r="AM79" s="13">
        <v>84</v>
      </c>
      <c r="AN79" s="13"/>
      <c r="AO79" s="13">
        <v>38</v>
      </c>
      <c r="AP79" s="15"/>
      <c r="AQ79" s="11">
        <f>SUM(AS79:AU79)</f>
        <v>52</v>
      </c>
      <c r="AR79" s="15"/>
      <c r="AS79" s="13">
        <v>36</v>
      </c>
      <c r="AT79" s="13"/>
      <c r="AU79" s="21">
        <v>16</v>
      </c>
    </row>
    <row r="80" spans="2:47" s="14" customFormat="1" ht="9" customHeight="1">
      <c r="B80" s="57"/>
      <c r="C80" s="58"/>
      <c r="D80" s="18" t="s">
        <v>14</v>
      </c>
      <c r="E80" s="21" t="s">
        <v>33</v>
      </c>
      <c r="F80" s="19"/>
      <c r="G80" s="21" t="s">
        <v>33</v>
      </c>
      <c r="H80" s="19"/>
      <c r="I80" s="21" t="s">
        <v>33</v>
      </c>
      <c r="J80" s="19"/>
      <c r="K80" s="21" t="s">
        <v>33</v>
      </c>
      <c r="L80" s="19"/>
      <c r="M80" s="21" t="s">
        <v>33</v>
      </c>
      <c r="N80" s="19"/>
      <c r="O80" s="21" t="s">
        <v>33</v>
      </c>
      <c r="P80" s="19"/>
      <c r="Q80" s="21" t="s">
        <v>33</v>
      </c>
      <c r="R80" s="19"/>
      <c r="S80" s="21" t="s">
        <v>33</v>
      </c>
      <c r="T80" s="19"/>
      <c r="U80" s="21" t="s">
        <v>33</v>
      </c>
      <c r="V80" s="20"/>
      <c r="W80" s="21" t="s">
        <v>33</v>
      </c>
      <c r="X80" s="19"/>
      <c r="Y80" s="21" t="s">
        <v>33</v>
      </c>
      <c r="Z80" s="19"/>
      <c r="AA80" s="21" t="s">
        <v>33</v>
      </c>
      <c r="AB80" s="19"/>
      <c r="AC80" s="21" t="s">
        <v>33</v>
      </c>
      <c r="AD80" s="19"/>
      <c r="AE80" s="21" t="s">
        <v>33</v>
      </c>
      <c r="AF80" s="19"/>
      <c r="AG80" s="21" t="s">
        <v>33</v>
      </c>
      <c r="AH80" s="13"/>
      <c r="AI80" s="21" t="s">
        <v>33</v>
      </c>
      <c r="AJ80" s="13"/>
      <c r="AK80" s="21" t="s">
        <v>33</v>
      </c>
      <c r="AL80" s="13"/>
      <c r="AM80" s="21" t="s">
        <v>33</v>
      </c>
      <c r="AN80" s="13"/>
      <c r="AO80" s="21" t="s">
        <v>33</v>
      </c>
      <c r="AP80" s="13"/>
      <c r="AQ80" s="21" t="s">
        <v>33</v>
      </c>
      <c r="AR80" s="13"/>
      <c r="AS80" s="21" t="s">
        <v>33</v>
      </c>
      <c r="AT80" s="13"/>
      <c r="AU80" s="21" t="s">
        <v>33</v>
      </c>
    </row>
    <row r="81" spans="2:47" s="14" customFormat="1" ht="9" customHeight="1">
      <c r="B81" s="61"/>
      <c r="C81" s="62"/>
      <c r="D81" s="22" t="s">
        <v>15</v>
      </c>
      <c r="E81" s="21" t="s">
        <v>33</v>
      </c>
      <c r="F81" s="11"/>
      <c r="G81" s="21" t="s">
        <v>33</v>
      </c>
      <c r="H81" s="11"/>
      <c r="I81" s="21" t="s">
        <v>33</v>
      </c>
      <c r="J81" s="11"/>
      <c r="K81" s="21" t="s">
        <v>33</v>
      </c>
      <c r="L81" s="11"/>
      <c r="M81" s="21" t="s">
        <v>33</v>
      </c>
      <c r="N81" s="11"/>
      <c r="O81" s="21" t="s">
        <v>33</v>
      </c>
      <c r="P81" s="11"/>
      <c r="Q81" s="21" t="s">
        <v>33</v>
      </c>
      <c r="R81" s="11"/>
      <c r="S81" s="21" t="s">
        <v>33</v>
      </c>
      <c r="T81" s="19"/>
      <c r="U81" s="21" t="s">
        <v>33</v>
      </c>
      <c r="V81" s="20"/>
      <c r="W81" s="21" t="s">
        <v>33</v>
      </c>
      <c r="X81" s="19"/>
      <c r="Y81" s="21" t="s">
        <v>33</v>
      </c>
      <c r="Z81" s="19"/>
      <c r="AA81" s="21" t="s">
        <v>33</v>
      </c>
      <c r="AB81" s="19"/>
      <c r="AC81" s="21" t="s">
        <v>33</v>
      </c>
      <c r="AD81" s="19"/>
      <c r="AE81" s="21" t="s">
        <v>33</v>
      </c>
      <c r="AF81" s="19"/>
      <c r="AG81" s="21" t="s">
        <v>33</v>
      </c>
      <c r="AH81" s="13"/>
      <c r="AI81" s="21" t="s">
        <v>33</v>
      </c>
      <c r="AJ81" s="13"/>
      <c r="AK81" s="21" t="s">
        <v>33</v>
      </c>
      <c r="AL81" s="13"/>
      <c r="AM81" s="21" t="s">
        <v>33</v>
      </c>
      <c r="AN81" s="13"/>
      <c r="AO81" s="21" t="s">
        <v>33</v>
      </c>
      <c r="AP81" s="13"/>
      <c r="AQ81" s="21" t="s">
        <v>33</v>
      </c>
      <c r="AR81" s="13"/>
      <c r="AS81" s="21" t="s">
        <v>33</v>
      </c>
      <c r="AT81" s="13"/>
      <c r="AU81" s="21" t="s">
        <v>33</v>
      </c>
    </row>
    <row r="82" spans="2:47" s="16" customFormat="1" ht="9" customHeight="1">
      <c r="B82" s="57" t="s">
        <v>24</v>
      </c>
      <c r="C82" s="58"/>
      <c r="D82" s="23" t="s">
        <v>0</v>
      </c>
      <c r="E82" s="10">
        <v>1093</v>
      </c>
      <c r="F82" s="11"/>
      <c r="G82" s="11">
        <f>SUM(G83:G85)</f>
        <v>176</v>
      </c>
      <c r="H82" s="11"/>
      <c r="I82" s="11">
        <f>SUM(I83:I85)</f>
        <v>101</v>
      </c>
      <c r="J82" s="11"/>
      <c r="K82" s="11">
        <f>SUM(K83:K85)</f>
        <v>75</v>
      </c>
      <c r="L82" s="11"/>
      <c r="M82" s="11">
        <f>SUM(M83:M85)</f>
        <v>169</v>
      </c>
      <c r="N82" s="11"/>
      <c r="O82" s="11">
        <f>SUM(O83:O85)</f>
        <v>107</v>
      </c>
      <c r="P82" s="11"/>
      <c r="Q82" s="11">
        <f>SUM(Q83:Q85)</f>
        <v>62</v>
      </c>
      <c r="R82" s="11"/>
      <c r="S82" s="11">
        <f>SUM(S83:S85)</f>
        <v>123</v>
      </c>
      <c r="T82" s="11"/>
      <c r="U82" s="11">
        <f>SUM(U83:U85)</f>
        <v>87</v>
      </c>
      <c r="V82" s="12"/>
      <c r="W82" s="11">
        <f>SUM(W83:W85)</f>
        <v>36</v>
      </c>
      <c r="X82" s="11"/>
      <c r="Y82" s="11">
        <f>SUM(Y83:Y85)</f>
        <v>87</v>
      </c>
      <c r="Z82" s="11"/>
      <c r="AA82" s="11">
        <f>SUM(AA83:AA85)</f>
        <v>71</v>
      </c>
      <c r="AB82" s="11"/>
      <c r="AC82" s="11">
        <f>SUM(AC83:AC85)</f>
        <v>16</v>
      </c>
      <c r="AD82" s="11"/>
      <c r="AE82" s="11">
        <f>SUM(AE83:AE85)</f>
        <v>63</v>
      </c>
      <c r="AF82" s="11"/>
      <c r="AG82" s="11">
        <f>SUM(AG83:AG85)</f>
        <v>38</v>
      </c>
      <c r="AH82" s="15"/>
      <c r="AI82" s="11">
        <f>SUM(AI83:AI85)</f>
        <v>25</v>
      </c>
      <c r="AJ82" s="15"/>
      <c r="AK82" s="11">
        <f>SUM(AK83:AK85)</f>
        <v>141</v>
      </c>
      <c r="AL82" s="15"/>
      <c r="AM82" s="11">
        <f>SUM(AM83:AM85)</f>
        <v>94</v>
      </c>
      <c r="AN82" s="15"/>
      <c r="AO82" s="11">
        <f>SUM(AO83:AO85)</f>
        <v>47</v>
      </c>
      <c r="AP82" s="15"/>
      <c r="AQ82" s="11">
        <f>SUM(AQ83:AQ85)</f>
        <v>73</v>
      </c>
      <c r="AR82" s="15"/>
      <c r="AS82" s="11">
        <f>SUM(AS83:AS85)</f>
        <v>46</v>
      </c>
      <c r="AT82" s="15"/>
      <c r="AU82" s="11">
        <f>SUM(AU83:AU85)</f>
        <v>27</v>
      </c>
    </row>
    <row r="83" spans="2:47" s="16" customFormat="1" ht="9" customHeight="1">
      <c r="B83" s="57"/>
      <c r="C83" s="58"/>
      <c r="D83" s="18" t="s">
        <v>13</v>
      </c>
      <c r="E83" s="10">
        <f>G83+M83+S83+Y83+AE83+AK83+'第38表（１）'!AQ83+'[1]済p58'!E83+'[1]済p58'!K83+'[1]済p58'!Q83</f>
        <v>961</v>
      </c>
      <c r="F83" s="19"/>
      <c r="G83" s="11">
        <f>SUM(I83:K83)</f>
        <v>149</v>
      </c>
      <c r="H83" s="19"/>
      <c r="I83" s="19">
        <v>88</v>
      </c>
      <c r="J83" s="19"/>
      <c r="K83" s="19">
        <v>61</v>
      </c>
      <c r="L83" s="19"/>
      <c r="M83" s="11">
        <f>SUM(O83:Q83)</f>
        <v>151</v>
      </c>
      <c r="N83" s="19"/>
      <c r="O83" s="19">
        <v>94</v>
      </c>
      <c r="P83" s="19"/>
      <c r="Q83" s="19">
        <v>57</v>
      </c>
      <c r="R83" s="19"/>
      <c r="S83" s="11">
        <f>SUM(U83:W83)</f>
        <v>110</v>
      </c>
      <c r="T83" s="19"/>
      <c r="U83" s="19">
        <v>77</v>
      </c>
      <c r="V83" s="20"/>
      <c r="W83" s="19">
        <v>33</v>
      </c>
      <c r="X83" s="19"/>
      <c r="Y83" s="11">
        <f>SUM(AA83:AC83)</f>
        <v>79</v>
      </c>
      <c r="Z83" s="19"/>
      <c r="AA83" s="19">
        <v>64</v>
      </c>
      <c r="AB83" s="19"/>
      <c r="AC83" s="19">
        <v>15</v>
      </c>
      <c r="AD83" s="19"/>
      <c r="AE83" s="11">
        <f>SUM(AG83:AI83)</f>
        <v>43</v>
      </c>
      <c r="AF83" s="19"/>
      <c r="AG83" s="19">
        <v>25</v>
      </c>
      <c r="AH83" s="15"/>
      <c r="AI83" s="13">
        <v>18</v>
      </c>
      <c r="AJ83" s="15"/>
      <c r="AK83" s="11">
        <f>SUM(AM83:AO83)</f>
        <v>125</v>
      </c>
      <c r="AL83" s="15"/>
      <c r="AM83" s="13">
        <v>82</v>
      </c>
      <c r="AN83" s="15"/>
      <c r="AO83" s="13">
        <v>43</v>
      </c>
      <c r="AP83" s="15"/>
      <c r="AQ83" s="11">
        <f>SUM(AS83:AU83)</f>
        <v>66</v>
      </c>
      <c r="AR83" s="15"/>
      <c r="AS83" s="13">
        <v>43</v>
      </c>
      <c r="AT83" s="13"/>
      <c r="AU83" s="21">
        <v>23</v>
      </c>
    </row>
    <row r="84" spans="2:47" s="16" customFormat="1" ht="9" customHeight="1">
      <c r="B84" s="57"/>
      <c r="C84" s="58"/>
      <c r="D84" s="18" t="s">
        <v>14</v>
      </c>
      <c r="E84" s="10">
        <f>G84+M84+S84+Y84+AE84+AK84+'第38表（１）'!AQ84+'[1]済p58'!E84+'[1]済p58'!K84+'[1]済p58'!Q84</f>
        <v>101</v>
      </c>
      <c r="F84" s="19"/>
      <c r="G84" s="11">
        <f>SUM(I84:K84)</f>
        <v>22</v>
      </c>
      <c r="H84" s="19"/>
      <c r="I84" s="19">
        <v>13</v>
      </c>
      <c r="J84" s="19"/>
      <c r="K84" s="19">
        <v>9</v>
      </c>
      <c r="L84" s="19"/>
      <c r="M84" s="11">
        <f>SUM(O84:Q84)</f>
        <v>14</v>
      </c>
      <c r="N84" s="19"/>
      <c r="O84" s="19">
        <v>13</v>
      </c>
      <c r="P84" s="19"/>
      <c r="Q84" s="19">
        <v>1</v>
      </c>
      <c r="R84" s="19"/>
      <c r="S84" s="11">
        <f>SUM(U84:W84)</f>
        <v>9</v>
      </c>
      <c r="T84" s="19"/>
      <c r="U84" s="19">
        <v>9</v>
      </c>
      <c r="V84" s="20"/>
      <c r="W84" s="19" t="s">
        <v>33</v>
      </c>
      <c r="X84" s="19"/>
      <c r="Y84" s="11">
        <f>SUM(AA84:AC84)</f>
        <v>7</v>
      </c>
      <c r="Z84" s="19"/>
      <c r="AA84" s="19">
        <v>6</v>
      </c>
      <c r="AB84" s="19"/>
      <c r="AC84" s="19">
        <v>1</v>
      </c>
      <c r="AD84" s="19"/>
      <c r="AE84" s="11">
        <f>SUM(AG84:AI84)</f>
        <v>15</v>
      </c>
      <c r="AF84" s="19"/>
      <c r="AG84" s="19">
        <v>10</v>
      </c>
      <c r="AH84" s="15"/>
      <c r="AI84" s="13">
        <v>5</v>
      </c>
      <c r="AJ84" s="15"/>
      <c r="AK84" s="11">
        <f>SUM(AM84:AO84)</f>
        <v>14</v>
      </c>
      <c r="AL84" s="15"/>
      <c r="AM84" s="13">
        <v>12</v>
      </c>
      <c r="AN84" s="15"/>
      <c r="AO84" s="13">
        <v>2</v>
      </c>
      <c r="AP84" s="15"/>
      <c r="AQ84" s="11">
        <f>SUM(AS84:AU84)</f>
        <v>4</v>
      </c>
      <c r="AR84" s="15"/>
      <c r="AS84" s="13">
        <v>2</v>
      </c>
      <c r="AT84" s="13"/>
      <c r="AU84" s="21">
        <v>2</v>
      </c>
    </row>
    <row r="85" spans="2:47" s="14" customFormat="1" ht="9" customHeight="1">
      <c r="B85" s="61"/>
      <c r="C85" s="62"/>
      <c r="D85" s="22" t="s">
        <v>15</v>
      </c>
      <c r="E85" s="27">
        <f>G85+M85+S85+Y85+AE85+AK85+'第38表（１）'!AQ85+'[1]済p58'!E85+'[1]済p58'!K85+'[1]済p58'!Q85</f>
        <v>28</v>
      </c>
      <c r="F85" s="28"/>
      <c r="G85" s="29">
        <f>SUM(I85:K85)</f>
        <v>5</v>
      </c>
      <c r="H85" s="28"/>
      <c r="I85" s="28" t="s">
        <v>33</v>
      </c>
      <c r="J85" s="28"/>
      <c r="K85" s="28">
        <v>5</v>
      </c>
      <c r="L85" s="28"/>
      <c r="M85" s="29">
        <f>SUM(O85:Q85)</f>
        <v>4</v>
      </c>
      <c r="N85" s="28"/>
      <c r="O85" s="28" t="s">
        <v>33</v>
      </c>
      <c r="P85" s="28"/>
      <c r="Q85" s="28">
        <v>4</v>
      </c>
      <c r="R85" s="28"/>
      <c r="S85" s="29">
        <f>SUM(U85:W85)</f>
        <v>4</v>
      </c>
      <c r="T85" s="28"/>
      <c r="U85" s="28">
        <v>1</v>
      </c>
      <c r="V85" s="30"/>
      <c r="W85" s="28">
        <v>3</v>
      </c>
      <c r="X85" s="28"/>
      <c r="Y85" s="29">
        <f>SUM(AA85:AC85)</f>
        <v>1</v>
      </c>
      <c r="Z85" s="28"/>
      <c r="AA85" s="28">
        <v>1</v>
      </c>
      <c r="AB85" s="28"/>
      <c r="AC85" s="28" t="s">
        <v>33</v>
      </c>
      <c r="AD85" s="28"/>
      <c r="AE85" s="29">
        <f>SUM(AG85:AI85)</f>
        <v>5</v>
      </c>
      <c r="AF85" s="28"/>
      <c r="AG85" s="28">
        <v>3</v>
      </c>
      <c r="AH85" s="28"/>
      <c r="AI85" s="28">
        <v>2</v>
      </c>
      <c r="AJ85" s="28"/>
      <c r="AK85" s="29">
        <f>SUM(AM85:AO85)</f>
        <v>2</v>
      </c>
      <c r="AL85" s="28"/>
      <c r="AM85" s="28" t="s">
        <v>33</v>
      </c>
      <c r="AN85" s="28"/>
      <c r="AO85" s="28">
        <v>2</v>
      </c>
      <c r="AP85" s="28"/>
      <c r="AQ85" s="29">
        <f>SUM(AS85:AU85)</f>
        <v>3</v>
      </c>
      <c r="AR85" s="28"/>
      <c r="AS85" s="28">
        <v>1</v>
      </c>
      <c r="AT85" s="28"/>
      <c r="AU85" s="31">
        <v>2</v>
      </c>
    </row>
    <row r="86" spans="2:47" ht="12" customHeight="1">
      <c r="B86" s="70" t="s">
        <v>25</v>
      </c>
      <c r="C86" s="70"/>
      <c r="D86" s="7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1"/>
    </row>
    <row r="87" spans="2:47" ht="12" customHeight="1">
      <c r="B87" s="69" t="s">
        <v>1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1"/>
    </row>
    <row r="88" spans="2:47" ht="12" customHeight="1">
      <c r="B88" s="1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"/>
    </row>
    <row r="89" spans="2:47" ht="12" customHeight="1"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"/>
    </row>
    <row r="90" spans="5:46" ht="12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5:46" ht="12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mergeCells count="80">
    <mergeCell ref="B70:C73"/>
    <mergeCell ref="B38:C41"/>
    <mergeCell ref="B58:C61"/>
    <mergeCell ref="B62:C65"/>
    <mergeCell ref="B66:C69"/>
    <mergeCell ref="B54:C57"/>
    <mergeCell ref="AU7:AV7"/>
    <mergeCell ref="I8:I9"/>
    <mergeCell ref="K8:K9"/>
    <mergeCell ref="O8:O9"/>
    <mergeCell ref="S8:S9"/>
    <mergeCell ref="AO7:AP7"/>
    <mergeCell ref="AM8:AM9"/>
    <mergeCell ref="AO8:AO9"/>
    <mergeCell ref="AQ8:AQ9"/>
    <mergeCell ref="AU8:AU9"/>
    <mergeCell ref="B86:D86"/>
    <mergeCell ref="AQ6:AV6"/>
    <mergeCell ref="AA8:AA9"/>
    <mergeCell ref="AC8:AC9"/>
    <mergeCell ref="AG8:AG9"/>
    <mergeCell ref="AI8:AI9"/>
    <mergeCell ref="AK8:AK9"/>
    <mergeCell ref="U8:U9"/>
    <mergeCell ref="W8:W9"/>
    <mergeCell ref="AE8:AE9"/>
    <mergeCell ref="C88:M88"/>
    <mergeCell ref="B8:D9"/>
    <mergeCell ref="B22:C25"/>
    <mergeCell ref="B26:C29"/>
    <mergeCell ref="B30:C33"/>
    <mergeCell ref="B74:C77"/>
    <mergeCell ref="B78:C81"/>
    <mergeCell ref="B82:C85"/>
    <mergeCell ref="B87:N87"/>
    <mergeCell ref="B34:C37"/>
    <mergeCell ref="I7:J7"/>
    <mergeCell ref="K7:L7"/>
    <mergeCell ref="M7:N7"/>
    <mergeCell ref="AK7:AL7"/>
    <mergeCell ref="O7:P7"/>
    <mergeCell ref="Q7:R7"/>
    <mergeCell ref="S7:T7"/>
    <mergeCell ref="AG7:AH7"/>
    <mergeCell ref="AI7:AJ7"/>
    <mergeCell ref="AC7:AD7"/>
    <mergeCell ref="AQ7:AR7"/>
    <mergeCell ref="AS7:AT7"/>
    <mergeCell ref="AS8:AS9"/>
    <mergeCell ref="B10:C13"/>
    <mergeCell ref="Q8:Q9"/>
    <mergeCell ref="G8:G9"/>
    <mergeCell ref="M8:M9"/>
    <mergeCell ref="Y8:Y9"/>
    <mergeCell ref="AM7:AN7"/>
    <mergeCell ref="G7:H7"/>
    <mergeCell ref="E8:E9"/>
    <mergeCell ref="B50:C53"/>
    <mergeCell ref="B46:C49"/>
    <mergeCell ref="B14:C17"/>
    <mergeCell ref="B18:C21"/>
    <mergeCell ref="B42:C45"/>
    <mergeCell ref="Y6:AD6"/>
    <mergeCell ref="AO5:AV5"/>
    <mergeCell ref="B1:F1"/>
    <mergeCell ref="G6:L6"/>
    <mergeCell ref="M6:R6"/>
    <mergeCell ref="AK1:AM1"/>
    <mergeCell ref="AE6:AJ6"/>
    <mergeCell ref="AK6:AP6"/>
    <mergeCell ref="S6:X6"/>
    <mergeCell ref="E3:AK3"/>
    <mergeCell ref="AQ1:AU1"/>
    <mergeCell ref="B6:D7"/>
    <mergeCell ref="E6:F7"/>
    <mergeCell ref="U7:V7"/>
    <mergeCell ref="W7:X7"/>
    <mergeCell ref="Y7:Z7"/>
    <mergeCell ref="AA7:AB7"/>
    <mergeCell ref="AE7:AF7"/>
  </mergeCells>
  <printOptions/>
  <pageMargins left="0" right="0" top="0.3937007874015748" bottom="0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7"/>
  <sheetViews>
    <sheetView zoomScale="130" zoomScaleNormal="130" workbookViewId="0" topLeftCell="A73">
      <selection activeCell="B74" sqref="B74:C81"/>
    </sheetView>
  </sheetViews>
  <sheetFormatPr defaultColWidth="9.00390625" defaultRowHeight="13.5"/>
  <cols>
    <col min="1" max="1" width="3.25390625" style="0" customWidth="1"/>
    <col min="2" max="2" width="2.00390625" style="0" customWidth="1"/>
    <col min="3" max="4" width="9.625" style="0" customWidth="1"/>
    <col min="5" max="5" width="6.25390625" style="0" customWidth="1"/>
    <col min="6" max="6" width="2.00390625" style="0" customWidth="1"/>
    <col min="7" max="7" width="6.625" style="0" customWidth="1"/>
    <col min="8" max="8" width="2.00390625" style="0" customWidth="1"/>
    <col min="9" max="9" width="6.625" style="0" customWidth="1"/>
    <col min="10" max="10" width="2.00390625" style="0" customWidth="1"/>
    <col min="11" max="11" width="6.00390625" style="0" customWidth="1"/>
    <col min="12" max="12" width="2.00390625" style="0" customWidth="1"/>
    <col min="13" max="13" width="6.25390625" style="0" customWidth="1"/>
    <col min="14" max="14" width="2.00390625" style="0" customWidth="1"/>
    <col min="15" max="15" width="5.625" style="0" customWidth="1"/>
    <col min="16" max="16" width="2.00390625" style="0" customWidth="1"/>
    <col min="17" max="17" width="7.00390625" style="0" customWidth="1"/>
    <col min="18" max="18" width="2.00390625" style="0" customWidth="1"/>
    <col min="19" max="19" width="6.625" style="0" customWidth="1"/>
    <col min="20" max="20" width="2.00390625" style="0" customWidth="1"/>
    <col min="21" max="21" width="5.625" style="0" customWidth="1"/>
    <col min="22" max="22" width="2.00390625" style="0" customWidth="1"/>
    <col min="23" max="23" width="5.875" style="0" customWidth="1"/>
    <col min="24" max="24" width="2.00390625" style="0" customWidth="1"/>
    <col min="25" max="25" width="6.625" style="0" customWidth="1"/>
    <col min="26" max="26" width="2.00390625" style="0" customWidth="1"/>
    <col min="27" max="27" width="5.625" style="0" customWidth="1"/>
    <col min="28" max="28" width="2.00390625" style="0" customWidth="1"/>
    <col min="29" max="29" width="5.625" style="0" customWidth="1"/>
    <col min="30" max="30" width="2.00390625" style="0" customWidth="1"/>
    <col min="31" max="31" width="6.625" style="0" customWidth="1"/>
    <col min="32" max="32" width="2.00390625" style="0" customWidth="1"/>
    <col min="33" max="33" width="5.625" style="0" customWidth="1"/>
    <col min="34" max="34" width="2.00390625" style="0" customWidth="1"/>
    <col min="35" max="35" width="5.625" style="0" customWidth="1"/>
    <col min="36" max="36" width="2.00390625" style="0" customWidth="1"/>
    <col min="37" max="37" width="6.625" style="0" customWidth="1"/>
    <col min="38" max="38" width="2.00390625" style="0" customWidth="1"/>
    <col min="39" max="39" width="5.625" style="0" customWidth="1"/>
    <col min="40" max="40" width="2.00390625" style="0" customWidth="1"/>
    <col min="41" max="41" width="5.625" style="0" customWidth="1"/>
    <col min="42" max="42" width="2.00390625" style="0" customWidth="1"/>
    <col min="43" max="43" width="5.75390625" style="0" customWidth="1"/>
    <col min="44" max="44" width="2.00390625" style="0" customWidth="1"/>
    <col min="45" max="45" width="5.75390625" style="0" customWidth="1"/>
    <col min="46" max="46" width="2.00390625" style="0" customWidth="1"/>
    <col min="47" max="47" width="5.75390625" style="0" customWidth="1"/>
    <col min="48" max="48" width="2.00390625" style="0" customWidth="1"/>
    <col min="49" max="49" width="5.75390625" style="0" customWidth="1"/>
    <col min="50" max="50" width="2.00390625" style="0" customWidth="1"/>
    <col min="51" max="51" width="5.75390625" style="0" customWidth="1"/>
    <col min="52" max="52" width="2.00390625" style="0" customWidth="1"/>
  </cols>
  <sheetData>
    <row r="1" spans="1:22" ht="13.5">
      <c r="A1" s="49"/>
      <c r="B1" s="49"/>
      <c r="C1" s="49"/>
      <c r="D1" s="49"/>
      <c r="E1" s="4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4.25">
      <c r="A2" s="6"/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6"/>
    </row>
    <row r="3" spans="1:22" ht="14.25">
      <c r="A3" s="6"/>
      <c r="B3" s="6"/>
      <c r="C3" s="39" t="s">
        <v>26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6"/>
      <c r="V3" s="6"/>
    </row>
    <row r="4" spans="1:22" ht="14.25">
      <c r="A4" s="6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"/>
      <c r="V4" s="6"/>
    </row>
    <row r="5" spans="1:2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8" t="s">
        <v>41</v>
      </c>
      <c r="Q5" s="48"/>
      <c r="R5" s="48"/>
      <c r="S5" s="48"/>
      <c r="T5" s="48"/>
      <c r="U5" s="48"/>
      <c r="V5" s="48"/>
      <c r="W5" s="7"/>
      <c r="X5" s="7"/>
    </row>
    <row r="6" spans="1:28" ht="9" customHeight="1">
      <c r="A6" s="6"/>
      <c r="B6" s="24" t="s">
        <v>2</v>
      </c>
      <c r="C6" s="24"/>
      <c r="D6" s="25"/>
      <c r="E6" s="85" t="s">
        <v>27</v>
      </c>
      <c r="F6" s="90"/>
      <c r="G6" s="90"/>
      <c r="H6" s="90"/>
      <c r="I6" s="90"/>
      <c r="J6" s="86"/>
      <c r="K6" s="85" t="s">
        <v>28</v>
      </c>
      <c r="L6" s="90"/>
      <c r="M6" s="90"/>
      <c r="N6" s="90"/>
      <c r="O6" s="90"/>
      <c r="P6" s="91"/>
      <c r="Q6" s="92" t="s">
        <v>29</v>
      </c>
      <c r="R6" s="93"/>
      <c r="S6" s="93"/>
      <c r="T6" s="93"/>
      <c r="U6" s="93"/>
      <c r="V6" s="93"/>
      <c r="W6" s="94"/>
      <c r="X6" s="94"/>
      <c r="Y6" s="94"/>
      <c r="Z6" s="94"/>
      <c r="AA6" s="94"/>
      <c r="AB6" s="94"/>
    </row>
    <row r="7" spans="1:28" ht="9" customHeight="1">
      <c r="A7" s="6"/>
      <c r="B7" s="41"/>
      <c r="C7" s="41"/>
      <c r="D7" s="42"/>
      <c r="E7" s="85" t="s">
        <v>0</v>
      </c>
      <c r="F7" s="86"/>
      <c r="G7" s="83" t="s">
        <v>10</v>
      </c>
      <c r="H7" s="87"/>
      <c r="I7" s="84" t="s">
        <v>11</v>
      </c>
      <c r="J7" s="84"/>
      <c r="K7" s="85" t="s">
        <v>0</v>
      </c>
      <c r="L7" s="86"/>
      <c r="M7" s="84" t="s">
        <v>10</v>
      </c>
      <c r="N7" s="84"/>
      <c r="O7" s="83" t="s">
        <v>11</v>
      </c>
      <c r="P7" s="87"/>
      <c r="Q7" s="85" t="s">
        <v>0</v>
      </c>
      <c r="R7" s="90"/>
      <c r="S7" s="84" t="s">
        <v>10</v>
      </c>
      <c r="T7" s="84"/>
      <c r="U7" s="83" t="s">
        <v>11</v>
      </c>
      <c r="V7" s="84"/>
      <c r="W7" s="88"/>
      <c r="X7" s="88"/>
      <c r="Y7" s="89"/>
      <c r="Z7" s="89"/>
      <c r="AA7" s="89"/>
      <c r="AB7" s="89"/>
    </row>
    <row r="8" spans="1:23" ht="9" customHeight="1">
      <c r="A8" s="6"/>
      <c r="B8" s="65" t="s">
        <v>0</v>
      </c>
      <c r="C8" s="65"/>
      <c r="D8" s="66"/>
      <c r="E8" s="99">
        <f>+E10+E26+E30+E34+E38+E46+E50+E70+E74+E78+E82+E42+E54+E58+E62+E66</f>
        <v>3746</v>
      </c>
      <c r="F8" s="21"/>
      <c r="G8" s="63">
        <f>+G10+G26+G30+G34+G38+G46+G50+G70+G74+G78+G82+G42+G54+G58+G62+G66</f>
        <v>2162</v>
      </c>
      <c r="H8" s="32"/>
      <c r="I8" s="63">
        <f>+I10+I26+I30+I38+I46+I50+I70+I74+I78+I82+I42+I54+I58+I62+I66</f>
        <v>1584</v>
      </c>
      <c r="J8" s="32"/>
      <c r="K8" s="63">
        <f>+K10+K18+K26+K30+K34+K38+K46+K50+K70+K74+K78+K82+K42+K54+K58+K62+K66</f>
        <v>2078</v>
      </c>
      <c r="L8" s="32"/>
      <c r="M8" s="63">
        <f>+M10+M18+M26+M30+M34+M38+M46+M50+M70+M74+M78+M82+M42+M54+M58+M62+M66</f>
        <v>1190</v>
      </c>
      <c r="N8" s="32"/>
      <c r="O8" s="63">
        <f>+O10+O26+O38+O46+O50+O70+O74+O78+O82+O30+O42+O54+O58+O62+O66</f>
        <v>888</v>
      </c>
      <c r="P8" s="32"/>
      <c r="Q8" s="63">
        <f>+Q10+Q22+Q26+Q30+Q34+Q38+Q46+Q50+Q70+Q74+Q78+Q82+Q42+Q54+Q58+Q62+Q66</f>
        <v>3916</v>
      </c>
      <c r="R8" s="32"/>
      <c r="S8" s="63">
        <f>+S10+S26+S30+S34+S38+S46+S50+S70+S74+S78+S82+S22+S42+S54+S58+S62+S66</f>
        <v>2529</v>
      </c>
      <c r="T8" s="32"/>
      <c r="U8" s="63">
        <f>+U10+U26+U30+U34+U38+U46+U50+U70+U74+U78+U82+U42+U54+U58+U62+U66</f>
        <v>1387</v>
      </c>
      <c r="V8" s="33"/>
      <c r="W8" s="8"/>
    </row>
    <row r="9" spans="1:23" ht="9" customHeight="1">
      <c r="A9" s="6"/>
      <c r="B9" s="67"/>
      <c r="C9" s="67"/>
      <c r="D9" s="68"/>
      <c r="E9" s="50"/>
      <c r="F9" s="21"/>
      <c r="G9" s="63"/>
      <c r="H9" s="32"/>
      <c r="I9" s="63"/>
      <c r="J9" s="32"/>
      <c r="K9" s="63"/>
      <c r="L9" s="32"/>
      <c r="M9" s="63"/>
      <c r="N9" s="32"/>
      <c r="O9" s="63"/>
      <c r="P9" s="32"/>
      <c r="Q9" s="63"/>
      <c r="R9" s="32"/>
      <c r="S9" s="63"/>
      <c r="T9" s="32"/>
      <c r="U9" s="63"/>
      <c r="V9" s="33"/>
      <c r="W9" s="8"/>
    </row>
    <row r="10" spans="1:23" ht="9" customHeight="1">
      <c r="A10" s="6"/>
      <c r="B10" s="59" t="s">
        <v>12</v>
      </c>
      <c r="C10" s="60"/>
      <c r="D10" s="17" t="s">
        <v>0</v>
      </c>
      <c r="E10" s="11">
        <f>SUM(E11:E13)</f>
        <v>5</v>
      </c>
      <c r="F10" s="26"/>
      <c r="G10" s="26">
        <f>SUM(G11:G13)</f>
        <v>3</v>
      </c>
      <c r="H10" s="26"/>
      <c r="I10" s="26">
        <f>SUM(I11:I13)</f>
        <v>2</v>
      </c>
      <c r="J10" s="26"/>
      <c r="K10" s="26">
        <f>SUM(K11:K13)</f>
        <v>9</v>
      </c>
      <c r="L10" s="26"/>
      <c r="M10" s="26">
        <f>SUM(M11:M13)</f>
        <v>6</v>
      </c>
      <c r="N10" s="26"/>
      <c r="O10" s="26">
        <f>SUM(O11:O13)</f>
        <v>3</v>
      </c>
      <c r="P10" s="26"/>
      <c r="Q10" s="26">
        <f>SUM(Q11:Q13)</f>
        <v>18</v>
      </c>
      <c r="R10" s="26"/>
      <c r="S10" s="26">
        <f>SUM(S11:S13)</f>
        <v>11</v>
      </c>
      <c r="T10" s="26"/>
      <c r="U10" s="26">
        <f>SUM(U11:U13)</f>
        <v>7</v>
      </c>
      <c r="V10" s="33"/>
      <c r="W10" s="8"/>
    </row>
    <row r="11" spans="1:23" ht="9" customHeight="1">
      <c r="A11" s="6"/>
      <c r="B11" s="57"/>
      <c r="C11" s="58"/>
      <c r="D11" s="18" t="s">
        <v>13</v>
      </c>
      <c r="E11" s="11">
        <f>SUM(G11:I11)</f>
        <v>5</v>
      </c>
      <c r="F11" s="21"/>
      <c r="G11" s="21">
        <v>3</v>
      </c>
      <c r="H11" s="21"/>
      <c r="I11" s="21">
        <v>2</v>
      </c>
      <c r="J11" s="21"/>
      <c r="K11" s="11">
        <f>SUM(M11:O11)</f>
        <v>7</v>
      </c>
      <c r="L11" s="21"/>
      <c r="M11" s="21">
        <v>5</v>
      </c>
      <c r="N11" s="21"/>
      <c r="O11" s="21">
        <v>2</v>
      </c>
      <c r="P11" s="21"/>
      <c r="Q11" s="11">
        <f>SUM(S11:U11)</f>
        <v>3</v>
      </c>
      <c r="R11" s="21"/>
      <c r="S11" s="21">
        <v>1</v>
      </c>
      <c r="T11" s="21"/>
      <c r="U11" s="21">
        <v>2</v>
      </c>
      <c r="V11" s="33"/>
      <c r="W11" s="9"/>
    </row>
    <row r="12" spans="1:23" ht="9" customHeight="1">
      <c r="A12" s="6"/>
      <c r="B12" s="57"/>
      <c r="C12" s="58"/>
      <c r="D12" s="18" t="s">
        <v>14</v>
      </c>
      <c r="E12" s="11" t="s">
        <v>33</v>
      </c>
      <c r="F12" s="21"/>
      <c r="G12" s="11" t="s">
        <v>33</v>
      </c>
      <c r="H12" s="21"/>
      <c r="I12" s="11" t="s">
        <v>33</v>
      </c>
      <c r="J12" s="21"/>
      <c r="K12" s="11">
        <f>SUM(M12:O12)</f>
        <v>1</v>
      </c>
      <c r="L12" s="21"/>
      <c r="M12" s="21">
        <v>1</v>
      </c>
      <c r="N12" s="21"/>
      <c r="O12" s="11" t="s">
        <v>33</v>
      </c>
      <c r="P12" s="21"/>
      <c r="Q12" s="11">
        <f>SUM(S12:U12)</f>
        <v>9</v>
      </c>
      <c r="R12" s="21"/>
      <c r="S12" s="21">
        <v>8</v>
      </c>
      <c r="T12" s="21"/>
      <c r="U12" s="21">
        <v>1</v>
      </c>
      <c r="V12" s="33"/>
      <c r="W12" s="9"/>
    </row>
    <row r="13" spans="1:23" ht="9" customHeight="1">
      <c r="A13" s="6"/>
      <c r="B13" s="61"/>
      <c r="C13" s="62"/>
      <c r="D13" s="22" t="s">
        <v>15</v>
      </c>
      <c r="E13" s="11" t="s">
        <v>42</v>
      </c>
      <c r="F13" s="21"/>
      <c r="G13" s="11" t="s">
        <v>42</v>
      </c>
      <c r="H13" s="21"/>
      <c r="I13" s="11" t="s">
        <v>42</v>
      </c>
      <c r="J13" s="21"/>
      <c r="K13" s="11">
        <f>SUM(M13:O13)</f>
        <v>1</v>
      </c>
      <c r="L13" s="21"/>
      <c r="M13" s="11" t="s">
        <v>42</v>
      </c>
      <c r="N13" s="21"/>
      <c r="O13" s="21">
        <v>1</v>
      </c>
      <c r="P13" s="21"/>
      <c r="Q13" s="11">
        <f>SUM(S13:U13)</f>
        <v>6</v>
      </c>
      <c r="R13" s="21"/>
      <c r="S13" s="21">
        <v>2</v>
      </c>
      <c r="T13" s="21"/>
      <c r="U13" s="21">
        <v>4</v>
      </c>
      <c r="V13" s="33"/>
      <c r="W13" s="9"/>
    </row>
    <row r="14" spans="1:23" ht="9" customHeight="1">
      <c r="A14" s="6"/>
      <c r="B14" s="57" t="s">
        <v>16</v>
      </c>
      <c r="C14" s="58"/>
      <c r="D14" s="23" t="s">
        <v>0</v>
      </c>
      <c r="E14" s="11" t="s">
        <v>43</v>
      </c>
      <c r="F14" s="26"/>
      <c r="G14" s="11" t="s">
        <v>43</v>
      </c>
      <c r="H14" s="26"/>
      <c r="I14" s="11" t="s">
        <v>43</v>
      </c>
      <c r="J14" s="26"/>
      <c r="K14" s="11" t="s">
        <v>43</v>
      </c>
      <c r="L14" s="26"/>
      <c r="M14" s="11" t="s">
        <v>43</v>
      </c>
      <c r="N14" s="26"/>
      <c r="O14" s="11" t="s">
        <v>43</v>
      </c>
      <c r="P14" s="26"/>
      <c r="Q14" s="11" t="s">
        <v>43</v>
      </c>
      <c r="R14" s="26"/>
      <c r="S14" s="11" t="s">
        <v>43</v>
      </c>
      <c r="T14" s="26"/>
      <c r="U14" s="11" t="s">
        <v>43</v>
      </c>
      <c r="V14" s="33"/>
      <c r="W14" s="8"/>
    </row>
    <row r="15" spans="1:23" ht="9" customHeight="1">
      <c r="A15" s="6"/>
      <c r="B15" s="57"/>
      <c r="C15" s="58"/>
      <c r="D15" s="18" t="s">
        <v>13</v>
      </c>
      <c r="E15" s="11" t="s">
        <v>43</v>
      </c>
      <c r="F15" s="21"/>
      <c r="G15" s="11" t="s">
        <v>43</v>
      </c>
      <c r="H15" s="21"/>
      <c r="I15" s="11" t="s">
        <v>43</v>
      </c>
      <c r="J15" s="21"/>
      <c r="K15" s="11" t="s">
        <v>43</v>
      </c>
      <c r="L15" s="21"/>
      <c r="M15" s="11" t="s">
        <v>43</v>
      </c>
      <c r="N15" s="21"/>
      <c r="O15" s="11" t="s">
        <v>43</v>
      </c>
      <c r="P15" s="21"/>
      <c r="Q15" s="11" t="s">
        <v>43</v>
      </c>
      <c r="R15" s="21"/>
      <c r="S15" s="11" t="s">
        <v>43</v>
      </c>
      <c r="T15" s="21"/>
      <c r="U15" s="11" t="s">
        <v>43</v>
      </c>
      <c r="V15" s="33"/>
      <c r="W15" s="9"/>
    </row>
    <row r="16" spans="1:23" ht="9" customHeight="1">
      <c r="A16" s="6"/>
      <c r="B16" s="57"/>
      <c r="C16" s="58"/>
      <c r="D16" s="18" t="s">
        <v>14</v>
      </c>
      <c r="E16" s="11" t="s">
        <v>33</v>
      </c>
      <c r="F16" s="21"/>
      <c r="G16" s="11" t="s">
        <v>33</v>
      </c>
      <c r="H16" s="21"/>
      <c r="I16" s="11" t="s">
        <v>33</v>
      </c>
      <c r="J16" s="21"/>
      <c r="K16" s="11" t="s">
        <v>33</v>
      </c>
      <c r="L16" s="21"/>
      <c r="M16" s="11" t="s">
        <v>33</v>
      </c>
      <c r="N16" s="21"/>
      <c r="O16" s="11" t="s">
        <v>33</v>
      </c>
      <c r="P16" s="21"/>
      <c r="Q16" s="11" t="s">
        <v>33</v>
      </c>
      <c r="R16" s="21"/>
      <c r="S16" s="11" t="s">
        <v>33</v>
      </c>
      <c r="T16" s="21"/>
      <c r="U16" s="11" t="s">
        <v>33</v>
      </c>
      <c r="V16" s="33"/>
      <c r="W16" s="9"/>
    </row>
    <row r="17" spans="1:23" ht="9" customHeight="1">
      <c r="A17" s="6"/>
      <c r="B17" s="57"/>
      <c r="C17" s="58"/>
      <c r="D17" s="18" t="s">
        <v>15</v>
      </c>
      <c r="E17" s="11" t="s">
        <v>42</v>
      </c>
      <c r="F17" s="21"/>
      <c r="G17" s="11" t="s">
        <v>42</v>
      </c>
      <c r="H17" s="21"/>
      <c r="I17" s="11" t="s">
        <v>42</v>
      </c>
      <c r="J17" s="21"/>
      <c r="K17" s="11" t="s">
        <v>42</v>
      </c>
      <c r="L17" s="21"/>
      <c r="M17" s="11" t="s">
        <v>42</v>
      </c>
      <c r="N17" s="21"/>
      <c r="O17" s="11" t="s">
        <v>42</v>
      </c>
      <c r="P17" s="21"/>
      <c r="Q17" s="11" t="s">
        <v>42</v>
      </c>
      <c r="R17" s="21"/>
      <c r="S17" s="11" t="s">
        <v>42</v>
      </c>
      <c r="T17" s="21"/>
      <c r="U17" s="11" t="s">
        <v>42</v>
      </c>
      <c r="V17" s="33"/>
      <c r="W17" s="9"/>
    </row>
    <row r="18" spans="1:23" ht="9" customHeight="1">
      <c r="A18" s="6"/>
      <c r="B18" s="59" t="s">
        <v>17</v>
      </c>
      <c r="C18" s="60"/>
      <c r="D18" s="17" t="s">
        <v>0</v>
      </c>
      <c r="E18" s="11" t="s">
        <v>43</v>
      </c>
      <c r="F18" s="26"/>
      <c r="G18" s="11" t="s">
        <v>43</v>
      </c>
      <c r="H18" s="26"/>
      <c r="I18" s="11" t="s">
        <v>43</v>
      </c>
      <c r="J18" s="26"/>
      <c r="K18" s="11">
        <f>SUM(K19:K21)</f>
        <v>1</v>
      </c>
      <c r="L18" s="26"/>
      <c r="M18" s="26">
        <f>SUM(M19:M21)</f>
        <v>1</v>
      </c>
      <c r="N18" s="26"/>
      <c r="O18" s="11" t="s">
        <v>43</v>
      </c>
      <c r="P18" s="26"/>
      <c r="Q18" s="11" t="s">
        <v>43</v>
      </c>
      <c r="R18" s="26"/>
      <c r="S18" s="11" t="s">
        <v>43</v>
      </c>
      <c r="T18" s="26"/>
      <c r="U18" s="11" t="s">
        <v>43</v>
      </c>
      <c r="V18" s="33"/>
      <c r="W18" s="8"/>
    </row>
    <row r="19" spans="1:23" ht="9" customHeight="1">
      <c r="A19" s="6"/>
      <c r="B19" s="57"/>
      <c r="C19" s="58"/>
      <c r="D19" s="18" t="s">
        <v>13</v>
      </c>
      <c r="E19" s="11" t="s">
        <v>43</v>
      </c>
      <c r="F19" s="21"/>
      <c r="G19" s="11" t="s">
        <v>43</v>
      </c>
      <c r="H19" s="21"/>
      <c r="I19" s="11" t="s">
        <v>43</v>
      </c>
      <c r="J19" s="21"/>
      <c r="K19" s="11" t="s">
        <v>43</v>
      </c>
      <c r="L19" s="21"/>
      <c r="M19" s="11" t="s">
        <v>43</v>
      </c>
      <c r="N19" s="21"/>
      <c r="O19" s="11" t="s">
        <v>43</v>
      </c>
      <c r="P19" s="21"/>
      <c r="Q19" s="11" t="s">
        <v>43</v>
      </c>
      <c r="R19" s="21"/>
      <c r="S19" s="11" t="s">
        <v>43</v>
      </c>
      <c r="T19" s="21"/>
      <c r="U19" s="11" t="s">
        <v>43</v>
      </c>
      <c r="V19" s="33"/>
      <c r="W19" s="9"/>
    </row>
    <row r="20" spans="1:23" ht="9" customHeight="1">
      <c r="A20" s="6"/>
      <c r="B20" s="57"/>
      <c r="C20" s="58"/>
      <c r="D20" s="18" t="s">
        <v>14</v>
      </c>
      <c r="E20" s="11" t="s">
        <v>33</v>
      </c>
      <c r="F20" s="21"/>
      <c r="G20" s="11" t="s">
        <v>33</v>
      </c>
      <c r="H20" s="21"/>
      <c r="I20" s="11" t="s">
        <v>33</v>
      </c>
      <c r="J20" s="21"/>
      <c r="K20" s="11">
        <f>SUM(M20:O20)</f>
        <v>1</v>
      </c>
      <c r="L20" s="21"/>
      <c r="M20" s="21">
        <v>1</v>
      </c>
      <c r="N20" s="21"/>
      <c r="O20" s="11" t="s">
        <v>33</v>
      </c>
      <c r="P20" s="21"/>
      <c r="Q20" s="11" t="s">
        <v>33</v>
      </c>
      <c r="R20" s="21"/>
      <c r="S20" s="11" t="s">
        <v>33</v>
      </c>
      <c r="T20" s="21"/>
      <c r="U20" s="11" t="s">
        <v>33</v>
      </c>
      <c r="V20" s="33"/>
      <c r="W20" s="9"/>
    </row>
    <row r="21" spans="1:23" ht="9" customHeight="1">
      <c r="A21" s="6"/>
      <c r="B21" s="61"/>
      <c r="C21" s="62"/>
      <c r="D21" s="22" t="s">
        <v>15</v>
      </c>
      <c r="E21" s="11" t="s">
        <v>42</v>
      </c>
      <c r="F21" s="21"/>
      <c r="G21" s="11" t="s">
        <v>42</v>
      </c>
      <c r="H21" s="21"/>
      <c r="I21" s="11" t="s">
        <v>42</v>
      </c>
      <c r="J21" s="21"/>
      <c r="K21" s="11" t="s">
        <v>42</v>
      </c>
      <c r="L21" s="21"/>
      <c r="M21" s="11" t="s">
        <v>42</v>
      </c>
      <c r="N21" s="21"/>
      <c r="O21" s="11" t="s">
        <v>42</v>
      </c>
      <c r="P21" s="21"/>
      <c r="Q21" s="11" t="s">
        <v>42</v>
      </c>
      <c r="R21" s="21"/>
      <c r="S21" s="11" t="s">
        <v>42</v>
      </c>
      <c r="T21" s="21"/>
      <c r="U21" s="11" t="s">
        <v>42</v>
      </c>
      <c r="V21" s="33"/>
      <c r="W21" s="9"/>
    </row>
    <row r="22" spans="1:23" ht="9" customHeight="1">
      <c r="A22" s="6"/>
      <c r="B22" s="59" t="s">
        <v>18</v>
      </c>
      <c r="C22" s="60"/>
      <c r="D22" s="23" t="s">
        <v>0</v>
      </c>
      <c r="E22" s="11" t="s">
        <v>43</v>
      </c>
      <c r="F22" s="26"/>
      <c r="G22" s="11" t="s">
        <v>43</v>
      </c>
      <c r="H22" s="26"/>
      <c r="I22" s="11" t="s">
        <v>43</v>
      </c>
      <c r="J22" s="26"/>
      <c r="K22" s="11" t="s">
        <v>43</v>
      </c>
      <c r="L22" s="26"/>
      <c r="M22" s="11" t="s">
        <v>43</v>
      </c>
      <c r="N22" s="26"/>
      <c r="O22" s="11" t="s">
        <v>43</v>
      </c>
      <c r="P22" s="26"/>
      <c r="Q22" s="11">
        <f>SUM(Q23:Q25)</f>
        <v>1</v>
      </c>
      <c r="R22" s="26"/>
      <c r="S22" s="26">
        <f>SUM(S23:S25)</f>
        <v>1</v>
      </c>
      <c r="T22" s="26"/>
      <c r="U22" s="11" t="s">
        <v>43</v>
      </c>
      <c r="V22" s="33"/>
      <c r="W22" s="8"/>
    </row>
    <row r="23" spans="1:23" ht="9" customHeight="1">
      <c r="A23" s="6"/>
      <c r="B23" s="57"/>
      <c r="C23" s="58"/>
      <c r="D23" s="18" t="s">
        <v>13</v>
      </c>
      <c r="E23" s="11" t="s">
        <v>43</v>
      </c>
      <c r="F23" s="21"/>
      <c r="G23" s="11" t="s">
        <v>43</v>
      </c>
      <c r="H23" s="21"/>
      <c r="I23" s="11" t="s">
        <v>43</v>
      </c>
      <c r="J23" s="21"/>
      <c r="K23" s="11" t="s">
        <v>43</v>
      </c>
      <c r="L23" s="21"/>
      <c r="M23" s="11" t="s">
        <v>43</v>
      </c>
      <c r="N23" s="21"/>
      <c r="O23" s="11" t="s">
        <v>43</v>
      </c>
      <c r="P23" s="21"/>
      <c r="Q23" s="11">
        <f>S23</f>
        <v>1</v>
      </c>
      <c r="R23" s="21"/>
      <c r="S23" s="21">
        <v>1</v>
      </c>
      <c r="T23" s="21"/>
      <c r="U23" s="11" t="s">
        <v>43</v>
      </c>
      <c r="V23" s="33"/>
      <c r="W23" s="9"/>
    </row>
    <row r="24" spans="1:23" ht="9" customHeight="1">
      <c r="A24" s="6"/>
      <c r="B24" s="57"/>
      <c r="C24" s="58"/>
      <c r="D24" s="18" t="s">
        <v>14</v>
      </c>
      <c r="E24" s="11" t="s">
        <v>33</v>
      </c>
      <c r="F24" s="21"/>
      <c r="G24" s="11" t="s">
        <v>33</v>
      </c>
      <c r="H24" s="21"/>
      <c r="I24" s="11" t="s">
        <v>33</v>
      </c>
      <c r="J24" s="21"/>
      <c r="K24" s="11" t="s">
        <v>33</v>
      </c>
      <c r="L24" s="21"/>
      <c r="M24" s="11" t="s">
        <v>33</v>
      </c>
      <c r="N24" s="21"/>
      <c r="O24" s="11" t="s">
        <v>33</v>
      </c>
      <c r="P24" s="21"/>
      <c r="Q24" s="11" t="s">
        <v>33</v>
      </c>
      <c r="R24" s="21"/>
      <c r="S24" s="11" t="s">
        <v>33</v>
      </c>
      <c r="T24" s="21"/>
      <c r="U24" s="11" t="s">
        <v>33</v>
      </c>
      <c r="V24" s="33"/>
      <c r="W24" s="9"/>
    </row>
    <row r="25" spans="1:23" ht="9" customHeight="1">
      <c r="A25" s="6"/>
      <c r="B25" s="61"/>
      <c r="C25" s="62"/>
      <c r="D25" s="18" t="s">
        <v>15</v>
      </c>
      <c r="E25" s="11" t="s">
        <v>42</v>
      </c>
      <c r="F25" s="21"/>
      <c r="G25" s="11" t="s">
        <v>42</v>
      </c>
      <c r="H25" s="21"/>
      <c r="I25" s="11" t="s">
        <v>42</v>
      </c>
      <c r="J25" s="21"/>
      <c r="K25" s="11" t="s">
        <v>42</v>
      </c>
      <c r="L25" s="21"/>
      <c r="M25" s="11" t="s">
        <v>42</v>
      </c>
      <c r="N25" s="21"/>
      <c r="O25" s="11" t="s">
        <v>42</v>
      </c>
      <c r="P25" s="21"/>
      <c r="Q25" s="11" t="s">
        <v>42</v>
      </c>
      <c r="R25" s="21"/>
      <c r="S25" s="11" t="s">
        <v>42</v>
      </c>
      <c r="T25" s="21"/>
      <c r="U25" s="11" t="s">
        <v>42</v>
      </c>
      <c r="V25" s="33"/>
      <c r="W25" s="9"/>
    </row>
    <row r="26" spans="1:23" ht="9" customHeight="1">
      <c r="A26" s="6"/>
      <c r="B26" s="59" t="s">
        <v>19</v>
      </c>
      <c r="C26" s="60"/>
      <c r="D26" s="17" t="s">
        <v>0</v>
      </c>
      <c r="E26" s="11">
        <f>SUM(E27:E29)</f>
        <v>200</v>
      </c>
      <c r="F26" s="26"/>
      <c r="G26" s="26">
        <f>SUM(G27:G29)</f>
        <v>173</v>
      </c>
      <c r="H26" s="26"/>
      <c r="I26" s="26">
        <f>SUM(I27:I29)</f>
        <v>27</v>
      </c>
      <c r="J26" s="26"/>
      <c r="K26" s="26">
        <f>SUM(K27:K29)</f>
        <v>151</v>
      </c>
      <c r="L26" s="26"/>
      <c r="M26" s="26">
        <f>SUM(M27:M29)</f>
        <v>134</v>
      </c>
      <c r="N26" s="26"/>
      <c r="O26" s="26">
        <f>SUM(O27:O29)</f>
        <v>17</v>
      </c>
      <c r="P26" s="26"/>
      <c r="Q26" s="26">
        <f>SUM(Q27:Q29)</f>
        <v>191</v>
      </c>
      <c r="R26" s="26"/>
      <c r="S26" s="26">
        <f>SUM(S27:S29)</f>
        <v>161</v>
      </c>
      <c r="T26" s="26"/>
      <c r="U26" s="26">
        <f>SUM(U27:U29)</f>
        <v>30</v>
      </c>
      <c r="V26" s="33"/>
      <c r="W26" s="8"/>
    </row>
    <row r="27" spans="1:23" ht="9" customHeight="1">
      <c r="A27" s="6"/>
      <c r="B27" s="57"/>
      <c r="C27" s="58"/>
      <c r="D27" s="18" t="s">
        <v>13</v>
      </c>
      <c r="E27" s="11">
        <f>SUM(G27:I27)</f>
        <v>161</v>
      </c>
      <c r="F27" s="21"/>
      <c r="G27" s="21">
        <v>138</v>
      </c>
      <c r="H27" s="21"/>
      <c r="I27" s="21">
        <v>23</v>
      </c>
      <c r="J27" s="21"/>
      <c r="K27" s="11">
        <f>SUM(M27:O27)</f>
        <v>104</v>
      </c>
      <c r="L27" s="21"/>
      <c r="M27" s="21">
        <v>93</v>
      </c>
      <c r="N27" s="21"/>
      <c r="O27" s="21">
        <v>11</v>
      </c>
      <c r="P27" s="21"/>
      <c r="Q27" s="11">
        <f>SUM(S27:U27)</f>
        <v>181</v>
      </c>
      <c r="R27" s="21"/>
      <c r="S27" s="21">
        <v>151</v>
      </c>
      <c r="T27" s="21"/>
      <c r="U27" s="21">
        <v>30</v>
      </c>
      <c r="V27" s="33"/>
      <c r="W27" s="9"/>
    </row>
    <row r="28" spans="1:23" ht="9" customHeight="1">
      <c r="A28" s="6"/>
      <c r="B28" s="57"/>
      <c r="C28" s="58"/>
      <c r="D28" s="18" t="s">
        <v>14</v>
      </c>
      <c r="E28" s="11">
        <f>SUM(G28:I28)</f>
        <v>34</v>
      </c>
      <c r="F28" s="21"/>
      <c r="G28" s="21">
        <v>34</v>
      </c>
      <c r="H28" s="21"/>
      <c r="I28" s="21"/>
      <c r="J28" s="21"/>
      <c r="K28" s="11">
        <f>SUM(M28:O28)</f>
        <v>39</v>
      </c>
      <c r="L28" s="21"/>
      <c r="M28" s="21">
        <v>37</v>
      </c>
      <c r="N28" s="21"/>
      <c r="O28" s="21">
        <v>2</v>
      </c>
      <c r="P28" s="21"/>
      <c r="Q28" s="11">
        <f>SUM(S28:U28)</f>
        <v>10</v>
      </c>
      <c r="R28" s="21"/>
      <c r="S28" s="21">
        <v>10</v>
      </c>
      <c r="T28" s="21"/>
      <c r="U28" s="11" t="s">
        <v>33</v>
      </c>
      <c r="V28" s="33"/>
      <c r="W28" s="9"/>
    </row>
    <row r="29" spans="1:23" ht="9" customHeight="1">
      <c r="A29" s="6"/>
      <c r="B29" s="61"/>
      <c r="C29" s="62"/>
      <c r="D29" s="22" t="s">
        <v>15</v>
      </c>
      <c r="E29" s="11">
        <f>SUM(G29:I29)</f>
        <v>5</v>
      </c>
      <c r="F29" s="21"/>
      <c r="G29" s="21">
        <v>1</v>
      </c>
      <c r="H29" s="21"/>
      <c r="I29" s="21">
        <v>4</v>
      </c>
      <c r="J29" s="21"/>
      <c r="K29" s="11">
        <f>SUM(M29:O29)</f>
        <v>8</v>
      </c>
      <c r="L29" s="21"/>
      <c r="M29" s="21">
        <v>4</v>
      </c>
      <c r="N29" s="21"/>
      <c r="O29" s="21">
        <v>4</v>
      </c>
      <c r="P29" s="21"/>
      <c r="Q29" s="11">
        <f>SUM(S29:U29)</f>
        <v>0</v>
      </c>
      <c r="R29" s="21"/>
      <c r="S29" s="11" t="s">
        <v>42</v>
      </c>
      <c r="T29" s="21"/>
      <c r="U29" s="11" t="s">
        <v>42</v>
      </c>
      <c r="V29" s="33"/>
      <c r="W29" s="9"/>
    </row>
    <row r="30" spans="1:23" ht="9" customHeight="1">
      <c r="A30" s="6"/>
      <c r="B30" s="57" t="s">
        <v>20</v>
      </c>
      <c r="C30" s="58"/>
      <c r="D30" s="23" t="s">
        <v>0</v>
      </c>
      <c r="E30" s="11">
        <f>SUM(E31:E33)</f>
        <v>377</v>
      </c>
      <c r="F30" s="26"/>
      <c r="G30" s="26">
        <f>SUM(G31:G33)</f>
        <v>301</v>
      </c>
      <c r="H30" s="26"/>
      <c r="I30" s="26">
        <f>SUM(I31:I33)</f>
        <v>76</v>
      </c>
      <c r="J30" s="26"/>
      <c r="K30" s="26">
        <f>SUM(K31:K33)</f>
        <v>251</v>
      </c>
      <c r="L30" s="26"/>
      <c r="M30" s="26">
        <f>SUM(M31:M33)</f>
        <v>201</v>
      </c>
      <c r="N30" s="26"/>
      <c r="O30" s="26">
        <f>SUM(O31:O33)</f>
        <v>50</v>
      </c>
      <c r="P30" s="26"/>
      <c r="Q30" s="26">
        <f>SUM(Q31:Q33)</f>
        <v>661</v>
      </c>
      <c r="R30" s="26"/>
      <c r="S30" s="26">
        <f>SUM(S31:S33)</f>
        <v>574</v>
      </c>
      <c r="T30" s="26"/>
      <c r="U30" s="26">
        <f>SUM(U31:U33)</f>
        <v>87</v>
      </c>
      <c r="V30" s="33"/>
      <c r="W30" s="8"/>
    </row>
    <row r="31" spans="1:23" ht="9" customHeight="1">
      <c r="A31" s="6"/>
      <c r="B31" s="57"/>
      <c r="C31" s="58"/>
      <c r="D31" s="18" t="s">
        <v>13</v>
      </c>
      <c r="E31" s="11">
        <f>SUM(G31:I31)</f>
        <v>361</v>
      </c>
      <c r="F31" s="21"/>
      <c r="G31" s="21">
        <v>291</v>
      </c>
      <c r="H31" s="21"/>
      <c r="I31" s="21">
        <v>70</v>
      </c>
      <c r="J31" s="21"/>
      <c r="K31" s="11">
        <f>SUM(M31:O31)</f>
        <v>237</v>
      </c>
      <c r="L31" s="21"/>
      <c r="M31" s="21">
        <v>194</v>
      </c>
      <c r="N31" s="21"/>
      <c r="O31" s="21">
        <v>43</v>
      </c>
      <c r="P31" s="21"/>
      <c r="Q31" s="11">
        <f>SUM(S31:U31)</f>
        <v>647</v>
      </c>
      <c r="R31" s="21"/>
      <c r="S31" s="21">
        <v>570</v>
      </c>
      <c r="T31" s="21"/>
      <c r="U31" s="21">
        <v>77</v>
      </c>
      <c r="V31" s="33"/>
      <c r="W31" s="9"/>
    </row>
    <row r="32" spans="1:23" ht="9" customHeight="1">
      <c r="A32" s="6"/>
      <c r="B32" s="57"/>
      <c r="C32" s="58"/>
      <c r="D32" s="18" t="s">
        <v>14</v>
      </c>
      <c r="E32" s="11">
        <f>SUM(G32:I32)</f>
        <v>16</v>
      </c>
      <c r="F32" s="21"/>
      <c r="G32" s="21">
        <v>10</v>
      </c>
      <c r="H32" s="21"/>
      <c r="I32" s="21">
        <v>6</v>
      </c>
      <c r="J32" s="21"/>
      <c r="K32" s="11">
        <f>SUM(M32:O32)</f>
        <v>11</v>
      </c>
      <c r="L32" s="21"/>
      <c r="M32" s="21">
        <v>7</v>
      </c>
      <c r="N32" s="21"/>
      <c r="O32" s="21">
        <v>4</v>
      </c>
      <c r="P32" s="21"/>
      <c r="Q32" s="11">
        <f>SUM(S32:U32)</f>
        <v>14</v>
      </c>
      <c r="R32" s="21"/>
      <c r="S32" s="21">
        <v>4</v>
      </c>
      <c r="T32" s="21"/>
      <c r="U32" s="21">
        <v>10</v>
      </c>
      <c r="V32" s="33"/>
      <c r="W32" s="9"/>
    </row>
    <row r="33" spans="1:23" ht="9" customHeight="1">
      <c r="A33" s="6"/>
      <c r="B33" s="57"/>
      <c r="C33" s="58"/>
      <c r="D33" s="18" t="s">
        <v>15</v>
      </c>
      <c r="E33" s="11" t="s">
        <v>42</v>
      </c>
      <c r="F33" s="21"/>
      <c r="G33" s="11" t="s">
        <v>42</v>
      </c>
      <c r="H33" s="21"/>
      <c r="I33" s="11" t="s">
        <v>42</v>
      </c>
      <c r="J33" s="21"/>
      <c r="K33" s="11">
        <f>SUM(M33:O33)</f>
        <v>3</v>
      </c>
      <c r="L33" s="21"/>
      <c r="M33" s="11" t="s">
        <v>42</v>
      </c>
      <c r="N33" s="21"/>
      <c r="O33" s="21">
        <v>3</v>
      </c>
      <c r="P33" s="21"/>
      <c r="Q33" s="11" t="s">
        <v>42</v>
      </c>
      <c r="R33" s="21"/>
      <c r="S33" s="11" t="s">
        <v>42</v>
      </c>
      <c r="T33" s="21"/>
      <c r="U33" s="11" t="s">
        <v>42</v>
      </c>
      <c r="V33" s="33"/>
      <c r="W33" s="9"/>
    </row>
    <row r="34" spans="1:23" ht="9" customHeight="1">
      <c r="A34" s="6"/>
      <c r="B34" s="51" t="s">
        <v>21</v>
      </c>
      <c r="C34" s="52"/>
      <c r="D34" s="17" t="s">
        <v>0</v>
      </c>
      <c r="E34" s="11">
        <f>SUM(E35:E37)</f>
        <v>9</v>
      </c>
      <c r="F34" s="26"/>
      <c r="G34" s="26">
        <f>SUM(G35:G37)</f>
        <v>9</v>
      </c>
      <c r="H34" s="26"/>
      <c r="I34" s="11" t="s">
        <v>43</v>
      </c>
      <c r="J34" s="26"/>
      <c r="K34" s="26">
        <f>SUM(K35:K37)</f>
        <v>5</v>
      </c>
      <c r="L34" s="26"/>
      <c r="M34" s="26">
        <f>SUM(M35:M37)</f>
        <v>5</v>
      </c>
      <c r="N34" s="26"/>
      <c r="O34" s="11" t="s">
        <v>43</v>
      </c>
      <c r="P34" s="26"/>
      <c r="Q34" s="11">
        <f>SUM(S34:U34)</f>
        <v>19</v>
      </c>
      <c r="R34" s="26"/>
      <c r="S34" s="26">
        <f>SUM(S35:S37)</f>
        <v>17</v>
      </c>
      <c r="T34" s="26"/>
      <c r="U34" s="26">
        <f>SUM(U35:U37)</f>
        <v>2</v>
      </c>
      <c r="V34" s="33"/>
      <c r="W34" s="8"/>
    </row>
    <row r="35" spans="1:23" ht="9" customHeight="1">
      <c r="A35" s="6"/>
      <c r="B35" s="53"/>
      <c r="C35" s="54"/>
      <c r="D35" s="18" t="s">
        <v>13</v>
      </c>
      <c r="E35" s="11">
        <f>SUM(G35:I35)</f>
        <v>9</v>
      </c>
      <c r="F35" s="21"/>
      <c r="G35" s="21">
        <v>9</v>
      </c>
      <c r="H35" s="21"/>
      <c r="I35" s="11" t="s">
        <v>43</v>
      </c>
      <c r="J35" s="21"/>
      <c r="K35" s="11">
        <f>SUM(M35:O35)</f>
        <v>5</v>
      </c>
      <c r="L35" s="21"/>
      <c r="M35" s="21">
        <v>5</v>
      </c>
      <c r="N35" s="21"/>
      <c r="O35" s="11" t="s">
        <v>43</v>
      </c>
      <c r="P35" s="21"/>
      <c r="Q35" s="11">
        <f>SUM(S35:U35)</f>
        <v>19</v>
      </c>
      <c r="R35" s="21"/>
      <c r="S35" s="21">
        <v>17</v>
      </c>
      <c r="T35" s="21"/>
      <c r="U35" s="21">
        <v>2</v>
      </c>
      <c r="V35" s="33"/>
      <c r="W35" s="9"/>
    </row>
    <row r="36" spans="1:23" ht="9" customHeight="1">
      <c r="A36" s="6"/>
      <c r="B36" s="53"/>
      <c r="C36" s="54"/>
      <c r="D36" s="18" t="s">
        <v>14</v>
      </c>
      <c r="E36" s="11" t="s">
        <v>33</v>
      </c>
      <c r="F36" s="21"/>
      <c r="G36" s="11" t="s">
        <v>33</v>
      </c>
      <c r="H36" s="21"/>
      <c r="I36" s="11" t="s">
        <v>33</v>
      </c>
      <c r="J36" s="21"/>
      <c r="K36" s="11" t="s">
        <v>33</v>
      </c>
      <c r="L36" s="21"/>
      <c r="M36" s="11" t="s">
        <v>33</v>
      </c>
      <c r="N36" s="21"/>
      <c r="O36" s="11" t="s">
        <v>33</v>
      </c>
      <c r="P36" s="21"/>
      <c r="Q36" s="11" t="s">
        <v>33</v>
      </c>
      <c r="R36" s="21"/>
      <c r="S36" s="11" t="s">
        <v>33</v>
      </c>
      <c r="T36" s="21"/>
      <c r="U36" s="11" t="s">
        <v>33</v>
      </c>
      <c r="V36" s="33"/>
      <c r="W36" s="9"/>
    </row>
    <row r="37" spans="1:23" ht="9" customHeight="1">
      <c r="A37" s="6"/>
      <c r="B37" s="55"/>
      <c r="C37" s="56"/>
      <c r="D37" s="22" t="s">
        <v>15</v>
      </c>
      <c r="E37" s="11" t="s">
        <v>42</v>
      </c>
      <c r="F37" s="21"/>
      <c r="G37" s="11" t="s">
        <v>42</v>
      </c>
      <c r="H37" s="21"/>
      <c r="I37" s="11" t="s">
        <v>42</v>
      </c>
      <c r="J37" s="21"/>
      <c r="K37" s="11" t="s">
        <v>42</v>
      </c>
      <c r="L37" s="21"/>
      <c r="M37" s="11" t="s">
        <v>42</v>
      </c>
      <c r="N37" s="21"/>
      <c r="O37" s="11" t="s">
        <v>42</v>
      </c>
      <c r="P37" s="21"/>
      <c r="Q37" s="11" t="s">
        <v>42</v>
      </c>
      <c r="R37" s="21"/>
      <c r="S37" s="11" t="s">
        <v>42</v>
      </c>
      <c r="T37" s="21"/>
      <c r="U37" s="11" t="s">
        <v>42</v>
      </c>
      <c r="V37" s="33"/>
      <c r="W37" s="9"/>
    </row>
    <row r="38" spans="1:23" ht="9" customHeight="1">
      <c r="A38" s="6"/>
      <c r="B38" s="73" t="s">
        <v>34</v>
      </c>
      <c r="C38" s="74"/>
      <c r="D38" s="23" t="s">
        <v>0</v>
      </c>
      <c r="E38" s="11">
        <f>SUM(E39:E41)</f>
        <v>332</v>
      </c>
      <c r="F38" s="26"/>
      <c r="G38" s="26">
        <f>SUM(G39:G41)</f>
        <v>245</v>
      </c>
      <c r="H38" s="26"/>
      <c r="I38" s="26">
        <f>SUM(I39:I41)</f>
        <v>87</v>
      </c>
      <c r="J38" s="26"/>
      <c r="K38" s="26">
        <f>SUM(K39:K41)</f>
        <v>141</v>
      </c>
      <c r="L38" s="26"/>
      <c r="M38" s="26">
        <f>SUM(M39:M41)</f>
        <v>111</v>
      </c>
      <c r="N38" s="26"/>
      <c r="O38" s="26">
        <f>SUM(O39:O41)</f>
        <v>30</v>
      </c>
      <c r="P38" s="26"/>
      <c r="Q38" s="26">
        <f>SUM(Q39:Q41)</f>
        <v>476</v>
      </c>
      <c r="R38" s="26"/>
      <c r="S38" s="26">
        <f>SUM(S39:S41)</f>
        <v>379</v>
      </c>
      <c r="T38" s="26"/>
      <c r="U38" s="26">
        <f>SUM(U39:U41)</f>
        <v>97</v>
      </c>
      <c r="V38" s="33"/>
      <c r="W38" s="8"/>
    </row>
    <row r="39" spans="1:23" ht="9" customHeight="1">
      <c r="A39" s="6"/>
      <c r="B39" s="73"/>
      <c r="C39" s="74"/>
      <c r="D39" s="18" t="s">
        <v>13</v>
      </c>
      <c r="E39" s="11">
        <f>SUM(G39:I39)</f>
        <v>314</v>
      </c>
      <c r="F39" s="21"/>
      <c r="G39" s="21">
        <v>235</v>
      </c>
      <c r="H39" s="21"/>
      <c r="I39" s="21">
        <v>79</v>
      </c>
      <c r="J39" s="21"/>
      <c r="K39" s="11">
        <f>SUM(M39:O39)</f>
        <v>127</v>
      </c>
      <c r="L39" s="21"/>
      <c r="M39" s="21">
        <v>100</v>
      </c>
      <c r="N39" s="21"/>
      <c r="O39" s="21">
        <v>27</v>
      </c>
      <c r="P39" s="21"/>
      <c r="Q39" s="11">
        <f>SUM(S39:U39)</f>
        <v>464</v>
      </c>
      <c r="R39" s="21"/>
      <c r="S39" s="21">
        <v>371</v>
      </c>
      <c r="T39" s="21"/>
      <c r="U39" s="21">
        <v>93</v>
      </c>
      <c r="V39" s="33"/>
      <c r="W39" s="9"/>
    </row>
    <row r="40" spans="1:23" ht="9" customHeight="1">
      <c r="A40" s="6"/>
      <c r="B40" s="73"/>
      <c r="C40" s="74"/>
      <c r="D40" s="18" t="s">
        <v>14</v>
      </c>
      <c r="E40" s="11">
        <f>SUM(G40:I40)</f>
        <v>15</v>
      </c>
      <c r="F40" s="21"/>
      <c r="G40" s="21">
        <v>10</v>
      </c>
      <c r="H40" s="21"/>
      <c r="I40" s="21">
        <v>5</v>
      </c>
      <c r="J40" s="21"/>
      <c r="K40" s="11">
        <f>SUM(M40:O40)</f>
        <v>12</v>
      </c>
      <c r="L40" s="21"/>
      <c r="M40" s="21">
        <v>11</v>
      </c>
      <c r="N40" s="21"/>
      <c r="O40" s="21">
        <v>1</v>
      </c>
      <c r="P40" s="21"/>
      <c r="Q40" s="11">
        <f>SUM(S40:U40)</f>
        <v>11</v>
      </c>
      <c r="R40" s="21"/>
      <c r="S40" s="21">
        <v>8</v>
      </c>
      <c r="T40" s="21"/>
      <c r="U40" s="21">
        <v>3</v>
      </c>
      <c r="V40" s="33"/>
      <c r="W40" s="9"/>
    </row>
    <row r="41" spans="1:23" ht="9" customHeight="1">
      <c r="A41" s="6"/>
      <c r="B41" s="73"/>
      <c r="C41" s="74"/>
      <c r="D41" s="22" t="s">
        <v>15</v>
      </c>
      <c r="E41" s="11">
        <f>SUM(G41:I41)</f>
        <v>3</v>
      </c>
      <c r="F41" s="21"/>
      <c r="G41" s="11" t="s">
        <v>42</v>
      </c>
      <c r="H41" s="21"/>
      <c r="I41" s="21">
        <v>3</v>
      </c>
      <c r="J41" s="21"/>
      <c r="K41" s="11">
        <f>SUM(M41:O41)</f>
        <v>2</v>
      </c>
      <c r="L41" s="21"/>
      <c r="M41" s="21"/>
      <c r="N41" s="21"/>
      <c r="O41" s="21">
        <v>2</v>
      </c>
      <c r="P41" s="21"/>
      <c r="Q41" s="11">
        <f>SUM(S41:U41)</f>
        <v>1</v>
      </c>
      <c r="R41" s="21"/>
      <c r="S41" s="11" t="s">
        <v>42</v>
      </c>
      <c r="T41" s="21"/>
      <c r="U41" s="21">
        <v>1</v>
      </c>
      <c r="V41" s="33"/>
      <c r="W41" s="9"/>
    </row>
    <row r="42" spans="1:23" ht="9" customHeight="1">
      <c r="A42" s="6"/>
      <c r="B42" s="100" t="s">
        <v>35</v>
      </c>
      <c r="C42" s="101"/>
      <c r="D42" s="23" t="s">
        <v>0</v>
      </c>
      <c r="E42" s="11">
        <f>SUM(E43:E45)</f>
        <v>116</v>
      </c>
      <c r="F42" s="21"/>
      <c r="G42" s="26">
        <f>SUM(G43:G45)</f>
        <v>91</v>
      </c>
      <c r="H42" s="21"/>
      <c r="I42" s="26">
        <f>SUM(I43:I45)</f>
        <v>25</v>
      </c>
      <c r="J42" s="21"/>
      <c r="K42" s="26">
        <f>SUM(K43:K45)</f>
        <v>111</v>
      </c>
      <c r="L42" s="21"/>
      <c r="M42" s="26">
        <f>SUM(M43:M45)</f>
        <v>75</v>
      </c>
      <c r="N42" s="21"/>
      <c r="O42" s="26">
        <f>SUM(O43:O45)</f>
        <v>36</v>
      </c>
      <c r="P42" s="21"/>
      <c r="Q42" s="26">
        <f>SUM(Q43:Q45)</f>
        <v>87</v>
      </c>
      <c r="R42" s="21"/>
      <c r="S42" s="26">
        <f>SUM(S43:S45)</f>
        <v>71</v>
      </c>
      <c r="T42" s="21"/>
      <c r="U42" s="26">
        <f>SUM(U43:U45)</f>
        <v>16</v>
      </c>
      <c r="V42" s="33"/>
      <c r="W42" s="9"/>
    </row>
    <row r="43" spans="1:23" ht="9" customHeight="1">
      <c r="A43" s="6"/>
      <c r="B43" s="100"/>
      <c r="C43" s="101"/>
      <c r="D43" s="18" t="s">
        <v>13</v>
      </c>
      <c r="E43" s="11">
        <f>SUM(G43:I43)</f>
        <v>111</v>
      </c>
      <c r="F43" s="21"/>
      <c r="G43" s="21">
        <v>86</v>
      </c>
      <c r="H43" s="21"/>
      <c r="I43" s="21">
        <v>25</v>
      </c>
      <c r="J43" s="21"/>
      <c r="K43" s="11">
        <f>SUM(M43:O43)</f>
        <v>106</v>
      </c>
      <c r="L43" s="21"/>
      <c r="M43" s="21">
        <v>70</v>
      </c>
      <c r="N43" s="21"/>
      <c r="O43" s="21">
        <v>36</v>
      </c>
      <c r="P43" s="21"/>
      <c r="Q43" s="11">
        <f>SUM(S43:U43)</f>
        <v>85</v>
      </c>
      <c r="R43" s="21"/>
      <c r="S43" s="21">
        <v>69</v>
      </c>
      <c r="T43" s="21"/>
      <c r="U43" s="21">
        <v>16</v>
      </c>
      <c r="V43" s="33"/>
      <c r="W43" s="9"/>
    </row>
    <row r="44" spans="1:23" ht="9" customHeight="1">
      <c r="A44" s="6"/>
      <c r="B44" s="100"/>
      <c r="C44" s="101"/>
      <c r="D44" s="18" t="s">
        <v>14</v>
      </c>
      <c r="E44" s="11">
        <f>SUM(G44:I44)</f>
        <v>5</v>
      </c>
      <c r="F44" s="21"/>
      <c r="G44" s="21">
        <v>5</v>
      </c>
      <c r="H44" s="21"/>
      <c r="I44" s="11" t="s">
        <v>33</v>
      </c>
      <c r="J44" s="21"/>
      <c r="K44" s="11">
        <f>SUM(M44:O44)</f>
        <v>5</v>
      </c>
      <c r="L44" s="21"/>
      <c r="M44" s="21">
        <v>5</v>
      </c>
      <c r="N44" s="21"/>
      <c r="O44" s="11" t="s">
        <v>33</v>
      </c>
      <c r="P44" s="21"/>
      <c r="Q44" s="11">
        <f>SUM(S44:U44)</f>
        <v>2</v>
      </c>
      <c r="R44" s="21"/>
      <c r="S44" s="21">
        <v>2</v>
      </c>
      <c r="T44" s="21"/>
      <c r="U44" s="11" t="s">
        <v>33</v>
      </c>
      <c r="V44" s="33"/>
      <c r="W44" s="9"/>
    </row>
    <row r="45" spans="1:23" ht="9" customHeight="1">
      <c r="A45" s="6"/>
      <c r="B45" s="100"/>
      <c r="C45" s="101"/>
      <c r="D45" s="18" t="s">
        <v>15</v>
      </c>
      <c r="E45" s="11" t="s">
        <v>42</v>
      </c>
      <c r="F45" s="21"/>
      <c r="G45" s="11" t="s">
        <v>42</v>
      </c>
      <c r="H45" s="21"/>
      <c r="I45" s="11" t="s">
        <v>42</v>
      </c>
      <c r="J45" s="21"/>
      <c r="K45" s="11" t="s">
        <v>42</v>
      </c>
      <c r="L45" s="21"/>
      <c r="M45" s="11" t="s">
        <v>42</v>
      </c>
      <c r="N45" s="21"/>
      <c r="O45" s="11" t="s">
        <v>42</v>
      </c>
      <c r="P45" s="21"/>
      <c r="Q45" s="11" t="s">
        <v>42</v>
      </c>
      <c r="R45" s="21"/>
      <c r="S45" s="11" t="s">
        <v>42</v>
      </c>
      <c r="T45" s="21"/>
      <c r="U45" s="11" t="s">
        <v>42</v>
      </c>
      <c r="V45" s="33"/>
      <c r="W45" s="9"/>
    </row>
    <row r="46" spans="1:23" ht="9" customHeight="1">
      <c r="A46" s="6"/>
      <c r="B46" s="95" t="s">
        <v>36</v>
      </c>
      <c r="C46" s="97"/>
      <c r="D46" s="17" t="s">
        <v>0</v>
      </c>
      <c r="E46" s="11">
        <f>SUM(E47:E49)</f>
        <v>609</v>
      </c>
      <c r="F46" s="26"/>
      <c r="G46" s="26">
        <f>SUM(G47:G49)</f>
        <v>288</v>
      </c>
      <c r="H46" s="26"/>
      <c r="I46" s="26">
        <f>SUM(I47:I49)</f>
        <v>321</v>
      </c>
      <c r="J46" s="26"/>
      <c r="K46" s="26">
        <f>SUM(K47:K49)</f>
        <v>318</v>
      </c>
      <c r="L46" s="26"/>
      <c r="M46" s="26">
        <f>SUM(M47:M49)</f>
        <v>149</v>
      </c>
      <c r="N46" s="26"/>
      <c r="O46" s="26">
        <f>SUM(O47:O49)</f>
        <v>169</v>
      </c>
      <c r="P46" s="26"/>
      <c r="Q46" s="26">
        <f>SUM(Q47:Q49)</f>
        <v>501</v>
      </c>
      <c r="R46" s="26"/>
      <c r="S46" s="26">
        <f>SUM(S47:S49)</f>
        <v>275</v>
      </c>
      <c r="T46" s="26"/>
      <c r="U46" s="26">
        <f>SUM(U47:U49)</f>
        <v>226</v>
      </c>
      <c r="V46" s="33"/>
      <c r="W46" s="9"/>
    </row>
    <row r="47" spans="1:23" ht="9" customHeight="1">
      <c r="A47" s="6"/>
      <c r="B47" s="98"/>
      <c r="C47" s="97"/>
      <c r="D47" s="18" t="s">
        <v>13</v>
      </c>
      <c r="E47" s="11">
        <f>SUM(G47:I47)</f>
        <v>545</v>
      </c>
      <c r="F47" s="21"/>
      <c r="G47" s="21">
        <v>256</v>
      </c>
      <c r="H47" s="21"/>
      <c r="I47" s="21">
        <v>289</v>
      </c>
      <c r="J47" s="21"/>
      <c r="K47" s="11">
        <f>SUM(M47:O47)</f>
        <v>294</v>
      </c>
      <c r="L47" s="21"/>
      <c r="M47" s="21">
        <v>133</v>
      </c>
      <c r="N47" s="21"/>
      <c r="O47" s="21">
        <v>161</v>
      </c>
      <c r="P47" s="21"/>
      <c r="Q47" s="11">
        <f>SUM(S47:U47)</f>
        <v>471</v>
      </c>
      <c r="R47" s="21"/>
      <c r="S47" s="21">
        <v>259</v>
      </c>
      <c r="T47" s="21"/>
      <c r="U47" s="21">
        <v>212</v>
      </c>
      <c r="V47" s="33"/>
      <c r="W47" s="9"/>
    </row>
    <row r="48" spans="1:23" ht="9" customHeight="1">
      <c r="A48" s="6"/>
      <c r="B48" s="98"/>
      <c r="C48" s="97"/>
      <c r="D48" s="18" t="s">
        <v>14</v>
      </c>
      <c r="E48" s="11">
        <f>SUM(G48:I48)</f>
        <v>40</v>
      </c>
      <c r="F48" s="21"/>
      <c r="G48" s="21">
        <v>29</v>
      </c>
      <c r="H48" s="21"/>
      <c r="I48" s="21">
        <v>11</v>
      </c>
      <c r="J48" s="21"/>
      <c r="K48" s="11">
        <f>SUM(M48:O48)</f>
        <v>20</v>
      </c>
      <c r="L48" s="21"/>
      <c r="M48" s="21">
        <v>14</v>
      </c>
      <c r="N48" s="21"/>
      <c r="O48" s="21">
        <v>6</v>
      </c>
      <c r="P48" s="21"/>
      <c r="Q48" s="11">
        <f>SUM(S48:U48)</f>
        <v>20</v>
      </c>
      <c r="R48" s="21"/>
      <c r="S48" s="21">
        <v>12</v>
      </c>
      <c r="T48" s="21"/>
      <c r="U48" s="21">
        <v>8</v>
      </c>
      <c r="V48" s="33"/>
      <c r="W48" s="9"/>
    </row>
    <row r="49" spans="1:23" ht="9" customHeight="1">
      <c r="A49" s="6"/>
      <c r="B49" s="98"/>
      <c r="C49" s="97"/>
      <c r="D49" s="22" t="s">
        <v>15</v>
      </c>
      <c r="E49" s="11">
        <f>SUM(G49:I49)</f>
        <v>24</v>
      </c>
      <c r="F49" s="21"/>
      <c r="G49" s="21">
        <v>3</v>
      </c>
      <c r="H49" s="21"/>
      <c r="I49" s="21">
        <v>21</v>
      </c>
      <c r="J49" s="21"/>
      <c r="K49" s="11">
        <f>SUM(M49:O49)</f>
        <v>4</v>
      </c>
      <c r="L49" s="21"/>
      <c r="M49" s="21">
        <v>2</v>
      </c>
      <c r="N49" s="21"/>
      <c r="O49" s="21">
        <v>2</v>
      </c>
      <c r="P49" s="21"/>
      <c r="Q49" s="11">
        <f>SUM(S49:U49)</f>
        <v>10</v>
      </c>
      <c r="R49" s="21"/>
      <c r="S49" s="21">
        <v>4</v>
      </c>
      <c r="T49" s="21"/>
      <c r="U49" s="21">
        <v>6</v>
      </c>
      <c r="V49" s="33"/>
      <c r="W49" s="9"/>
    </row>
    <row r="50" spans="1:23" ht="9" customHeight="1">
      <c r="A50" s="6"/>
      <c r="B50" s="73" t="s">
        <v>30</v>
      </c>
      <c r="C50" s="74"/>
      <c r="D50" s="23" t="s">
        <v>0</v>
      </c>
      <c r="E50" s="11">
        <f>SUM(E51:E53)</f>
        <v>196</v>
      </c>
      <c r="F50" s="26"/>
      <c r="G50" s="26">
        <f>SUM(G51:G53)</f>
        <v>93</v>
      </c>
      <c r="H50" s="26"/>
      <c r="I50" s="26">
        <f>SUM(I51:I53)</f>
        <v>103</v>
      </c>
      <c r="J50" s="26"/>
      <c r="K50" s="26">
        <f>SUM(K51:K53)</f>
        <v>109</v>
      </c>
      <c r="L50" s="26"/>
      <c r="M50" s="26">
        <f>SUM(M51:M53)</f>
        <v>50</v>
      </c>
      <c r="N50" s="26"/>
      <c r="O50" s="26">
        <f>SUM(O51:O53)</f>
        <v>59</v>
      </c>
      <c r="P50" s="26"/>
      <c r="Q50" s="26">
        <f>SUM(Q51:Q53)</f>
        <v>291</v>
      </c>
      <c r="R50" s="26"/>
      <c r="S50" s="26">
        <f>SUM(S51:S53)</f>
        <v>201</v>
      </c>
      <c r="T50" s="26"/>
      <c r="U50" s="26">
        <f>SUM(U51:U53)</f>
        <v>90</v>
      </c>
      <c r="V50" s="33"/>
      <c r="W50" s="8"/>
    </row>
    <row r="51" spans="1:23" ht="9" customHeight="1">
      <c r="A51" s="6"/>
      <c r="B51" s="73"/>
      <c r="C51" s="74"/>
      <c r="D51" s="18" t="s">
        <v>13</v>
      </c>
      <c r="E51" s="11">
        <f>SUM(G51:I51)</f>
        <v>191</v>
      </c>
      <c r="F51" s="21"/>
      <c r="G51" s="21">
        <v>89</v>
      </c>
      <c r="H51" s="21"/>
      <c r="I51" s="21">
        <v>102</v>
      </c>
      <c r="J51" s="21"/>
      <c r="K51" s="11">
        <f>SUM(M51:O51)</f>
        <v>103</v>
      </c>
      <c r="L51" s="21"/>
      <c r="M51" s="21">
        <v>45</v>
      </c>
      <c r="N51" s="21"/>
      <c r="O51" s="21">
        <v>58</v>
      </c>
      <c r="P51" s="21"/>
      <c r="Q51" s="11">
        <f>SUM(S51:U51)</f>
        <v>287</v>
      </c>
      <c r="R51" s="21"/>
      <c r="S51" s="21">
        <v>197</v>
      </c>
      <c r="T51" s="21"/>
      <c r="U51" s="21">
        <v>90</v>
      </c>
      <c r="V51" s="33"/>
      <c r="W51" s="9"/>
    </row>
    <row r="52" spans="1:23" ht="9" customHeight="1">
      <c r="A52" s="6"/>
      <c r="B52" s="73"/>
      <c r="C52" s="74"/>
      <c r="D52" s="18" t="s">
        <v>14</v>
      </c>
      <c r="E52" s="11">
        <f>SUM(G52:I52)</f>
        <v>5</v>
      </c>
      <c r="F52" s="21"/>
      <c r="G52" s="21">
        <v>4</v>
      </c>
      <c r="H52" s="21"/>
      <c r="I52" s="21">
        <v>1</v>
      </c>
      <c r="J52" s="21"/>
      <c r="K52" s="11">
        <f>SUM(M52:O52)</f>
        <v>6</v>
      </c>
      <c r="L52" s="21"/>
      <c r="M52" s="21">
        <v>5</v>
      </c>
      <c r="N52" s="21"/>
      <c r="O52" s="21">
        <v>1</v>
      </c>
      <c r="P52" s="21"/>
      <c r="Q52" s="11">
        <f>SUM(S52:U52)</f>
        <v>4</v>
      </c>
      <c r="R52" s="21"/>
      <c r="S52" s="21">
        <v>4</v>
      </c>
      <c r="T52" s="21"/>
      <c r="U52" s="21" t="s">
        <v>33</v>
      </c>
      <c r="V52" s="33"/>
      <c r="W52" s="9"/>
    </row>
    <row r="53" spans="1:23" ht="9" customHeight="1">
      <c r="A53" s="6"/>
      <c r="B53" s="73"/>
      <c r="C53" s="74"/>
      <c r="D53" s="22" t="s">
        <v>15</v>
      </c>
      <c r="E53" s="11" t="s">
        <v>42</v>
      </c>
      <c r="F53" s="21"/>
      <c r="G53" s="21" t="s">
        <v>42</v>
      </c>
      <c r="H53" s="21"/>
      <c r="I53" s="21" t="s">
        <v>42</v>
      </c>
      <c r="J53" s="21"/>
      <c r="K53" s="11" t="s">
        <v>42</v>
      </c>
      <c r="L53" s="21"/>
      <c r="M53" s="21" t="s">
        <v>42</v>
      </c>
      <c r="N53" s="21"/>
      <c r="O53" s="21" t="s">
        <v>42</v>
      </c>
      <c r="P53" s="21"/>
      <c r="Q53" s="11" t="s">
        <v>42</v>
      </c>
      <c r="R53" s="21"/>
      <c r="S53" s="21" t="s">
        <v>42</v>
      </c>
      <c r="T53" s="21"/>
      <c r="U53" s="21" t="s">
        <v>42</v>
      </c>
      <c r="V53" s="33"/>
      <c r="W53" s="9"/>
    </row>
    <row r="54" spans="1:23" ht="9" customHeight="1">
      <c r="A54" s="6"/>
      <c r="B54" s="73" t="s">
        <v>23</v>
      </c>
      <c r="C54" s="74"/>
      <c r="D54" s="23" t="s">
        <v>0</v>
      </c>
      <c r="E54" s="11">
        <f>SUM(E55:E57)</f>
        <v>106</v>
      </c>
      <c r="F54" s="21"/>
      <c r="G54" s="21">
        <f>SUM(G55:G57)</f>
        <v>68</v>
      </c>
      <c r="H54" s="21"/>
      <c r="I54" s="21">
        <f>SUM(I55:I57)</f>
        <v>38</v>
      </c>
      <c r="J54" s="21"/>
      <c r="K54" s="26">
        <f>SUM(K55:K57)</f>
        <v>49</v>
      </c>
      <c r="L54" s="21"/>
      <c r="M54" s="21">
        <f>SUM(M55:M57)</f>
        <v>37</v>
      </c>
      <c r="N54" s="21"/>
      <c r="O54" s="21">
        <f>SUM(O55:O57)</f>
        <v>12</v>
      </c>
      <c r="P54" s="21"/>
      <c r="Q54" s="26">
        <f>SUM(Q55:Q57)</f>
        <v>87</v>
      </c>
      <c r="R54" s="21"/>
      <c r="S54" s="21">
        <f>SUM(S55:S57)</f>
        <v>58</v>
      </c>
      <c r="T54" s="21"/>
      <c r="U54" s="21">
        <f>SUM(U55:U57)</f>
        <v>29</v>
      </c>
      <c r="V54" s="33"/>
      <c r="W54" s="9"/>
    </row>
    <row r="55" spans="1:23" ht="9" customHeight="1">
      <c r="A55" s="6"/>
      <c r="B55" s="73"/>
      <c r="C55" s="74"/>
      <c r="D55" s="18" t="s">
        <v>13</v>
      </c>
      <c r="E55" s="11">
        <f>SUM(G55:I55)</f>
        <v>98</v>
      </c>
      <c r="F55" s="21"/>
      <c r="G55" s="21">
        <v>62</v>
      </c>
      <c r="H55" s="21"/>
      <c r="I55" s="21">
        <v>36</v>
      </c>
      <c r="J55" s="21"/>
      <c r="K55" s="11">
        <f>SUM(M55:O55)</f>
        <v>44</v>
      </c>
      <c r="L55" s="21"/>
      <c r="M55" s="21">
        <v>34</v>
      </c>
      <c r="N55" s="21"/>
      <c r="O55" s="21">
        <v>10</v>
      </c>
      <c r="P55" s="21"/>
      <c r="Q55" s="11">
        <f>SUM(S55:U55)</f>
        <v>80</v>
      </c>
      <c r="R55" s="21"/>
      <c r="S55" s="21">
        <v>53</v>
      </c>
      <c r="T55" s="21"/>
      <c r="U55" s="21">
        <v>27</v>
      </c>
      <c r="V55" s="33"/>
      <c r="W55" s="9"/>
    </row>
    <row r="56" spans="1:23" ht="9" customHeight="1">
      <c r="A56" s="6"/>
      <c r="B56" s="73"/>
      <c r="C56" s="74"/>
      <c r="D56" s="18" t="s">
        <v>14</v>
      </c>
      <c r="E56" s="11">
        <f>SUM(G56:I56)</f>
        <v>6</v>
      </c>
      <c r="F56" s="21"/>
      <c r="G56" s="21">
        <v>5</v>
      </c>
      <c r="H56" s="21"/>
      <c r="I56" s="21">
        <v>1</v>
      </c>
      <c r="J56" s="21"/>
      <c r="K56" s="11">
        <f>SUM(M56:O56)</f>
        <v>5</v>
      </c>
      <c r="L56" s="21"/>
      <c r="M56" s="21">
        <v>3</v>
      </c>
      <c r="N56" s="21"/>
      <c r="O56" s="21">
        <v>2</v>
      </c>
      <c r="P56" s="21"/>
      <c r="Q56" s="11">
        <f>SUM(S56:U56)</f>
        <v>5</v>
      </c>
      <c r="R56" s="21"/>
      <c r="S56" s="21">
        <v>5</v>
      </c>
      <c r="T56" s="21"/>
      <c r="U56" s="21" t="s">
        <v>33</v>
      </c>
      <c r="V56" s="33"/>
      <c r="W56" s="9"/>
    </row>
    <row r="57" spans="1:23" ht="9" customHeight="1">
      <c r="A57" s="6"/>
      <c r="B57" s="73"/>
      <c r="C57" s="74"/>
      <c r="D57" s="22" t="s">
        <v>15</v>
      </c>
      <c r="E57" s="11">
        <f>SUM(G57:I57)</f>
        <v>2</v>
      </c>
      <c r="F57" s="21"/>
      <c r="G57" s="21">
        <v>1</v>
      </c>
      <c r="H57" s="21"/>
      <c r="I57" s="21">
        <v>1</v>
      </c>
      <c r="J57" s="21"/>
      <c r="K57" s="11" t="s">
        <v>42</v>
      </c>
      <c r="L57" s="21"/>
      <c r="M57" s="21" t="s">
        <v>42</v>
      </c>
      <c r="N57" s="21"/>
      <c r="O57" s="21" t="s">
        <v>42</v>
      </c>
      <c r="P57" s="21"/>
      <c r="Q57" s="11">
        <f>SUM(S57:U57)</f>
        <v>2</v>
      </c>
      <c r="R57" s="21"/>
      <c r="S57" s="21" t="s">
        <v>42</v>
      </c>
      <c r="T57" s="21"/>
      <c r="U57" s="21">
        <v>2</v>
      </c>
      <c r="V57" s="33"/>
      <c r="W57" s="9"/>
    </row>
    <row r="58" spans="1:23" ht="9" customHeight="1">
      <c r="A58" s="6"/>
      <c r="B58" s="100" t="s">
        <v>37</v>
      </c>
      <c r="C58" s="101"/>
      <c r="D58" s="23" t="s">
        <v>0</v>
      </c>
      <c r="E58" s="11">
        <f>SUM(E59:E61)</f>
        <v>160</v>
      </c>
      <c r="F58" s="21"/>
      <c r="G58" s="26">
        <f>SUM(G59:G61)</f>
        <v>70</v>
      </c>
      <c r="H58" s="26"/>
      <c r="I58" s="26">
        <f>SUM(I59:I61)</f>
        <v>90</v>
      </c>
      <c r="J58" s="21"/>
      <c r="K58" s="26">
        <f>SUM(K59:K61)</f>
        <v>63</v>
      </c>
      <c r="L58" s="21"/>
      <c r="M58" s="26">
        <f>SUM(M59:M61)</f>
        <v>21</v>
      </c>
      <c r="N58" s="26"/>
      <c r="O58" s="26">
        <f>SUM(O59:O61)</f>
        <v>42</v>
      </c>
      <c r="P58" s="21"/>
      <c r="Q58" s="26">
        <f>SUM(Q59:Q61)</f>
        <v>103</v>
      </c>
      <c r="R58" s="21"/>
      <c r="S58" s="26">
        <f>SUM(S59:S61)</f>
        <v>37</v>
      </c>
      <c r="T58" s="26"/>
      <c r="U58" s="26">
        <f>SUM(U59:U61)</f>
        <v>66</v>
      </c>
      <c r="V58" s="33"/>
      <c r="W58" s="9"/>
    </row>
    <row r="59" spans="1:23" ht="9" customHeight="1">
      <c r="A59" s="6"/>
      <c r="B59" s="100"/>
      <c r="C59" s="101"/>
      <c r="D59" s="18" t="s">
        <v>13</v>
      </c>
      <c r="E59" s="11">
        <f>SUM(G59:I59)</f>
        <v>152</v>
      </c>
      <c r="F59" s="21"/>
      <c r="G59" s="21">
        <v>66</v>
      </c>
      <c r="H59" s="21"/>
      <c r="I59" s="21">
        <v>86</v>
      </c>
      <c r="J59" s="21"/>
      <c r="K59" s="11">
        <f>SUM(M59:O59)</f>
        <v>60</v>
      </c>
      <c r="L59" s="21"/>
      <c r="M59" s="21">
        <v>20</v>
      </c>
      <c r="N59" s="21"/>
      <c r="O59" s="21">
        <v>40</v>
      </c>
      <c r="P59" s="21"/>
      <c r="Q59" s="11">
        <f>SUM(S59:U59)</f>
        <v>97</v>
      </c>
      <c r="R59" s="21"/>
      <c r="S59" s="21">
        <v>34</v>
      </c>
      <c r="T59" s="21"/>
      <c r="U59" s="21">
        <v>63</v>
      </c>
      <c r="V59" s="33"/>
      <c r="W59" s="9"/>
    </row>
    <row r="60" spans="1:23" ht="9" customHeight="1">
      <c r="A60" s="6"/>
      <c r="B60" s="100"/>
      <c r="C60" s="101"/>
      <c r="D60" s="18" t="s">
        <v>14</v>
      </c>
      <c r="E60" s="11">
        <f>SUM(G60:I60)</f>
        <v>6</v>
      </c>
      <c r="F60" s="21"/>
      <c r="G60" s="21">
        <v>4</v>
      </c>
      <c r="H60" s="21"/>
      <c r="I60" s="21">
        <v>2</v>
      </c>
      <c r="J60" s="21"/>
      <c r="K60" s="11">
        <f>SUM(M60:O60)</f>
        <v>2</v>
      </c>
      <c r="L60" s="21"/>
      <c r="M60" s="21">
        <v>1</v>
      </c>
      <c r="N60" s="21"/>
      <c r="O60" s="21">
        <v>1</v>
      </c>
      <c r="P60" s="21"/>
      <c r="Q60" s="11">
        <f>SUM(S60:U60)</f>
        <v>3</v>
      </c>
      <c r="R60" s="21"/>
      <c r="S60" s="21">
        <v>3</v>
      </c>
      <c r="T60" s="21"/>
      <c r="U60" s="21" t="s">
        <v>33</v>
      </c>
      <c r="V60" s="33"/>
      <c r="W60" s="9"/>
    </row>
    <row r="61" spans="1:23" ht="9" customHeight="1">
      <c r="A61" s="6"/>
      <c r="B61" s="100"/>
      <c r="C61" s="101"/>
      <c r="D61" s="22" t="s">
        <v>15</v>
      </c>
      <c r="E61" s="11">
        <f>SUM(G61:I61)</f>
        <v>2</v>
      </c>
      <c r="F61" s="21"/>
      <c r="G61" s="21" t="s">
        <v>42</v>
      </c>
      <c r="H61" s="21"/>
      <c r="I61" s="21">
        <v>2</v>
      </c>
      <c r="J61" s="21"/>
      <c r="K61" s="11">
        <f>SUM(M61:O61)</f>
        <v>1</v>
      </c>
      <c r="L61" s="21"/>
      <c r="M61" s="21" t="s">
        <v>42</v>
      </c>
      <c r="N61" s="21"/>
      <c r="O61" s="21">
        <v>1</v>
      </c>
      <c r="P61" s="21"/>
      <c r="Q61" s="11">
        <f>SUM(S61:U61)</f>
        <v>3</v>
      </c>
      <c r="R61" s="21"/>
      <c r="S61" s="21" t="s">
        <v>42</v>
      </c>
      <c r="T61" s="21"/>
      <c r="U61" s="21">
        <v>3</v>
      </c>
      <c r="V61" s="33"/>
      <c r="W61" s="9"/>
    </row>
    <row r="62" spans="1:23" ht="9" customHeight="1">
      <c r="A62" s="6"/>
      <c r="B62" s="100" t="s">
        <v>38</v>
      </c>
      <c r="C62" s="101"/>
      <c r="D62" s="23" t="s">
        <v>0</v>
      </c>
      <c r="E62" s="11">
        <f>SUM(E63:E65)</f>
        <v>330</v>
      </c>
      <c r="F62" s="21"/>
      <c r="G62" s="26">
        <f>SUM(G63:G65)</f>
        <v>76</v>
      </c>
      <c r="H62" s="26"/>
      <c r="I62" s="26">
        <f>SUM(I63:I65)</f>
        <v>254</v>
      </c>
      <c r="J62" s="21"/>
      <c r="K62" s="26">
        <f>SUM(K63:K65)</f>
        <v>172</v>
      </c>
      <c r="L62" s="21"/>
      <c r="M62" s="26">
        <f>SUM(M63:M65)</f>
        <v>25</v>
      </c>
      <c r="N62" s="26"/>
      <c r="O62" s="26">
        <f>SUM(O63:O65)</f>
        <v>147</v>
      </c>
      <c r="P62" s="21"/>
      <c r="Q62" s="26">
        <f>SUM(Q63:Q65)</f>
        <v>262</v>
      </c>
      <c r="R62" s="21"/>
      <c r="S62" s="26">
        <f>SUM(S63:S65)</f>
        <v>56</v>
      </c>
      <c r="T62" s="26"/>
      <c r="U62" s="26">
        <f>SUM(U63:U65)</f>
        <v>206</v>
      </c>
      <c r="V62" s="33"/>
      <c r="W62" s="9"/>
    </row>
    <row r="63" spans="1:23" ht="9" customHeight="1">
      <c r="A63" s="6"/>
      <c r="B63" s="100"/>
      <c r="C63" s="101"/>
      <c r="D63" s="18" t="s">
        <v>13</v>
      </c>
      <c r="E63" s="11">
        <f>SUM(G63:I63)</f>
        <v>311</v>
      </c>
      <c r="F63" s="21"/>
      <c r="G63" s="21">
        <v>63</v>
      </c>
      <c r="H63" s="21"/>
      <c r="I63" s="21">
        <v>248</v>
      </c>
      <c r="J63" s="21"/>
      <c r="K63" s="11">
        <f>SUM(M63:O63)</f>
        <v>167</v>
      </c>
      <c r="L63" s="21"/>
      <c r="M63" s="21">
        <v>21</v>
      </c>
      <c r="N63" s="21"/>
      <c r="O63" s="21">
        <v>146</v>
      </c>
      <c r="P63" s="21"/>
      <c r="Q63" s="11">
        <f>SUM(S63:U63)</f>
        <v>248</v>
      </c>
      <c r="R63" s="21"/>
      <c r="S63" s="21">
        <v>48</v>
      </c>
      <c r="T63" s="21"/>
      <c r="U63" s="21">
        <v>200</v>
      </c>
      <c r="V63" s="33"/>
      <c r="W63" s="9"/>
    </row>
    <row r="64" spans="1:23" ht="9" customHeight="1">
      <c r="A64" s="6"/>
      <c r="B64" s="100"/>
      <c r="C64" s="101"/>
      <c r="D64" s="18" t="s">
        <v>14</v>
      </c>
      <c r="E64" s="11">
        <f>SUM(G64:I64)</f>
        <v>14</v>
      </c>
      <c r="F64" s="21"/>
      <c r="G64" s="21">
        <v>12</v>
      </c>
      <c r="H64" s="21"/>
      <c r="I64" s="21">
        <v>2</v>
      </c>
      <c r="J64" s="21"/>
      <c r="K64" s="11">
        <f>SUM(M64:O64)</f>
        <v>4</v>
      </c>
      <c r="L64" s="21"/>
      <c r="M64" s="21">
        <v>3</v>
      </c>
      <c r="N64" s="21"/>
      <c r="O64" s="21">
        <v>1</v>
      </c>
      <c r="P64" s="21"/>
      <c r="Q64" s="11">
        <f>SUM(S64:U64)</f>
        <v>9</v>
      </c>
      <c r="R64" s="21"/>
      <c r="S64" s="21">
        <v>8</v>
      </c>
      <c r="T64" s="21"/>
      <c r="U64" s="21">
        <v>1</v>
      </c>
      <c r="V64" s="33"/>
      <c r="W64" s="9"/>
    </row>
    <row r="65" spans="1:23" ht="9" customHeight="1">
      <c r="A65" s="6"/>
      <c r="B65" s="100"/>
      <c r="C65" s="101"/>
      <c r="D65" s="22" t="s">
        <v>15</v>
      </c>
      <c r="E65" s="11">
        <f>SUM(G65:I65)</f>
        <v>5</v>
      </c>
      <c r="F65" s="21"/>
      <c r="G65" s="21">
        <v>1</v>
      </c>
      <c r="H65" s="21"/>
      <c r="I65" s="21">
        <v>4</v>
      </c>
      <c r="J65" s="21"/>
      <c r="K65" s="11">
        <f>SUM(M65:O65)</f>
        <v>1</v>
      </c>
      <c r="L65" s="21"/>
      <c r="M65" s="21">
        <v>1</v>
      </c>
      <c r="N65" s="21"/>
      <c r="O65" s="21" t="s">
        <v>42</v>
      </c>
      <c r="P65" s="21"/>
      <c r="Q65" s="11">
        <f>SUM(S65:U65)</f>
        <v>5</v>
      </c>
      <c r="R65" s="21"/>
      <c r="S65" s="21" t="s">
        <v>42</v>
      </c>
      <c r="T65" s="21"/>
      <c r="U65" s="21">
        <v>5</v>
      </c>
      <c r="V65" s="33"/>
      <c r="W65" s="9"/>
    </row>
    <row r="66" spans="1:23" ht="9" customHeight="1">
      <c r="A66" s="6"/>
      <c r="B66" s="100" t="s">
        <v>39</v>
      </c>
      <c r="C66" s="101"/>
      <c r="D66" s="23" t="s">
        <v>0</v>
      </c>
      <c r="E66" s="11">
        <f>SUM(E67:E69)</f>
        <v>309</v>
      </c>
      <c r="F66" s="21"/>
      <c r="G66" s="26">
        <f>SUM(G67:G69)</f>
        <v>134</v>
      </c>
      <c r="H66" s="26"/>
      <c r="I66" s="26">
        <f>SUM(I67:I69)</f>
        <v>175</v>
      </c>
      <c r="J66" s="21"/>
      <c r="K66" s="26">
        <f>SUM(K67:K69)</f>
        <v>162</v>
      </c>
      <c r="L66" s="21"/>
      <c r="M66" s="26">
        <f>SUM(M67:M69)</f>
        <v>75</v>
      </c>
      <c r="N66" s="26"/>
      <c r="O66" s="26">
        <f>SUM(O67:O69)</f>
        <v>87</v>
      </c>
      <c r="P66" s="21"/>
      <c r="Q66" s="26">
        <f>SUM(Q67:Q69)</f>
        <v>332</v>
      </c>
      <c r="R66" s="21"/>
      <c r="S66" s="26">
        <f>SUM(S67:S69)</f>
        <v>146</v>
      </c>
      <c r="T66" s="26"/>
      <c r="U66" s="26">
        <f>SUM(U67:U69)</f>
        <v>186</v>
      </c>
      <c r="V66" s="33"/>
      <c r="W66" s="9"/>
    </row>
    <row r="67" spans="1:23" ht="9" customHeight="1">
      <c r="A67" s="6"/>
      <c r="B67" s="100"/>
      <c r="C67" s="101"/>
      <c r="D67" s="18" t="s">
        <v>13</v>
      </c>
      <c r="E67" s="11">
        <f>SUM(G67:I67)</f>
        <v>279</v>
      </c>
      <c r="F67" s="21"/>
      <c r="G67" s="21">
        <v>125</v>
      </c>
      <c r="H67" s="21"/>
      <c r="I67" s="21">
        <v>154</v>
      </c>
      <c r="J67" s="21"/>
      <c r="K67" s="11">
        <f>SUM(M67:O67)</f>
        <v>153</v>
      </c>
      <c r="L67" s="21"/>
      <c r="M67" s="21">
        <v>73</v>
      </c>
      <c r="N67" s="21"/>
      <c r="O67" s="21">
        <v>80</v>
      </c>
      <c r="P67" s="21"/>
      <c r="Q67" s="11">
        <f>SUM(S67:U67)</f>
        <v>309</v>
      </c>
      <c r="R67" s="21"/>
      <c r="S67" s="21">
        <v>145</v>
      </c>
      <c r="T67" s="21"/>
      <c r="U67" s="21">
        <v>164</v>
      </c>
      <c r="V67" s="33"/>
      <c r="W67" s="9"/>
    </row>
    <row r="68" spans="1:23" ht="9" customHeight="1">
      <c r="A68" s="6"/>
      <c r="B68" s="100"/>
      <c r="C68" s="101"/>
      <c r="D68" s="18" t="s">
        <v>14</v>
      </c>
      <c r="E68" s="11">
        <f>SUM(G68:I68)</f>
        <v>28</v>
      </c>
      <c r="F68" s="21"/>
      <c r="G68" s="21">
        <v>9</v>
      </c>
      <c r="H68" s="21"/>
      <c r="I68" s="21">
        <v>19</v>
      </c>
      <c r="J68" s="21"/>
      <c r="K68" s="11">
        <f>SUM(M68:O68)</f>
        <v>8</v>
      </c>
      <c r="L68" s="21"/>
      <c r="M68" s="21">
        <v>2</v>
      </c>
      <c r="N68" s="21"/>
      <c r="O68" s="21">
        <v>6</v>
      </c>
      <c r="P68" s="21"/>
      <c r="Q68" s="11">
        <f>SUM(S68:U68)</f>
        <v>23</v>
      </c>
      <c r="R68" s="21"/>
      <c r="S68" s="21">
        <v>1</v>
      </c>
      <c r="T68" s="21"/>
      <c r="U68" s="21">
        <v>22</v>
      </c>
      <c r="V68" s="33"/>
      <c r="W68" s="9"/>
    </row>
    <row r="69" spans="1:23" ht="9" customHeight="1">
      <c r="A69" s="6"/>
      <c r="B69" s="100"/>
      <c r="C69" s="101"/>
      <c r="D69" s="18" t="s">
        <v>15</v>
      </c>
      <c r="E69" s="11">
        <f>SUM(G69:I69)</f>
        <v>2</v>
      </c>
      <c r="F69" s="21"/>
      <c r="G69" s="21" t="s">
        <v>42</v>
      </c>
      <c r="H69" s="21"/>
      <c r="I69" s="21">
        <v>2</v>
      </c>
      <c r="J69" s="21"/>
      <c r="K69" s="11">
        <f>SUM(M69:O69)</f>
        <v>1</v>
      </c>
      <c r="L69" s="21"/>
      <c r="M69" s="21" t="s">
        <v>42</v>
      </c>
      <c r="N69" s="21"/>
      <c r="O69" s="21">
        <v>1</v>
      </c>
      <c r="P69" s="21"/>
      <c r="Q69" s="11">
        <f>SUM(S69:U69)</f>
        <v>0</v>
      </c>
      <c r="R69" s="21"/>
      <c r="S69" s="21" t="s">
        <v>42</v>
      </c>
      <c r="T69" s="21"/>
      <c r="U69" s="21" t="s">
        <v>42</v>
      </c>
      <c r="V69" s="33"/>
      <c r="W69" s="9"/>
    </row>
    <row r="70" spans="1:23" ht="9" customHeight="1">
      <c r="A70" s="6"/>
      <c r="B70" s="73" t="s">
        <v>40</v>
      </c>
      <c r="C70" s="74"/>
      <c r="D70" s="17" t="s">
        <v>0</v>
      </c>
      <c r="E70" s="11">
        <f>SUM(E71:E73)</f>
        <v>14</v>
      </c>
      <c r="F70" s="26"/>
      <c r="G70" s="26">
        <f>SUM(G71:G73)</f>
        <v>9</v>
      </c>
      <c r="H70" s="26"/>
      <c r="I70" s="26">
        <f>SUM(I71:I73)</f>
        <v>5</v>
      </c>
      <c r="J70" s="26"/>
      <c r="K70" s="26">
        <f>SUM(K71:K73)</f>
        <v>10</v>
      </c>
      <c r="L70" s="26"/>
      <c r="M70" s="26">
        <f>SUM(M71:M73)</f>
        <v>5</v>
      </c>
      <c r="N70" s="26"/>
      <c r="O70" s="26">
        <f>SUM(O71:O73)</f>
        <v>5</v>
      </c>
      <c r="P70" s="26"/>
      <c r="Q70" s="26">
        <f>SUM(Q71:Q73)</f>
        <v>20</v>
      </c>
      <c r="R70" s="26"/>
      <c r="S70" s="26">
        <f>SUM(S71:S73)</f>
        <v>12</v>
      </c>
      <c r="T70" s="26"/>
      <c r="U70" s="26">
        <f>SUM(U71:U73)</f>
        <v>8</v>
      </c>
      <c r="V70" s="33"/>
      <c r="W70" s="8"/>
    </row>
    <row r="71" spans="1:23" ht="9" customHeight="1">
      <c r="A71" s="6"/>
      <c r="B71" s="73"/>
      <c r="C71" s="74"/>
      <c r="D71" s="18" t="s">
        <v>13</v>
      </c>
      <c r="E71" s="11">
        <f>SUM(G71:I71)</f>
        <v>14</v>
      </c>
      <c r="F71" s="21"/>
      <c r="G71" s="21">
        <v>9</v>
      </c>
      <c r="H71" s="21"/>
      <c r="I71" s="21">
        <v>5</v>
      </c>
      <c r="J71" s="21"/>
      <c r="K71" s="11">
        <f>SUM(M71:O71)</f>
        <v>10</v>
      </c>
      <c r="L71" s="21"/>
      <c r="M71" s="21">
        <v>5</v>
      </c>
      <c r="N71" s="21"/>
      <c r="O71" s="21">
        <v>5</v>
      </c>
      <c r="P71" s="21"/>
      <c r="Q71" s="11">
        <f>SUM(S71:U71)</f>
        <v>20</v>
      </c>
      <c r="R71" s="21"/>
      <c r="S71" s="21">
        <v>12</v>
      </c>
      <c r="T71" s="21"/>
      <c r="U71" s="21">
        <v>8</v>
      </c>
      <c r="V71" s="33"/>
      <c r="W71" s="9"/>
    </row>
    <row r="72" spans="1:23" ht="9" customHeight="1">
      <c r="A72" s="6"/>
      <c r="B72" s="73"/>
      <c r="C72" s="74"/>
      <c r="D72" s="18" t="s">
        <v>14</v>
      </c>
      <c r="E72" s="11" t="s">
        <v>33</v>
      </c>
      <c r="F72" s="21"/>
      <c r="G72" s="21" t="s">
        <v>33</v>
      </c>
      <c r="H72" s="21"/>
      <c r="I72" s="21" t="s">
        <v>33</v>
      </c>
      <c r="J72" s="21"/>
      <c r="K72" s="11" t="s">
        <v>33</v>
      </c>
      <c r="L72" s="21"/>
      <c r="M72" s="21" t="s">
        <v>33</v>
      </c>
      <c r="N72" s="21"/>
      <c r="O72" s="21" t="s">
        <v>33</v>
      </c>
      <c r="P72" s="21"/>
      <c r="Q72" s="11" t="s">
        <v>33</v>
      </c>
      <c r="R72" s="21"/>
      <c r="S72" s="21" t="s">
        <v>33</v>
      </c>
      <c r="T72" s="21"/>
      <c r="U72" s="21" t="s">
        <v>33</v>
      </c>
      <c r="V72" s="33"/>
      <c r="W72" s="9"/>
    </row>
    <row r="73" spans="1:23" ht="9" customHeight="1">
      <c r="A73" s="6"/>
      <c r="B73" s="73"/>
      <c r="C73" s="74"/>
      <c r="D73" s="22" t="s">
        <v>15</v>
      </c>
      <c r="E73" s="11" t="s">
        <v>42</v>
      </c>
      <c r="F73" s="21"/>
      <c r="G73" s="21" t="s">
        <v>42</v>
      </c>
      <c r="H73" s="21"/>
      <c r="I73" s="21" t="s">
        <v>42</v>
      </c>
      <c r="J73" s="21"/>
      <c r="K73" s="11" t="s">
        <v>42</v>
      </c>
      <c r="L73" s="21"/>
      <c r="M73" s="21" t="s">
        <v>42</v>
      </c>
      <c r="N73" s="21"/>
      <c r="O73" s="21" t="s">
        <v>42</v>
      </c>
      <c r="P73" s="21"/>
      <c r="Q73" s="11" t="s">
        <v>42</v>
      </c>
      <c r="R73" s="21"/>
      <c r="S73" s="21" t="s">
        <v>42</v>
      </c>
      <c r="T73" s="21"/>
      <c r="U73" s="21" t="s">
        <v>42</v>
      </c>
      <c r="V73" s="33"/>
      <c r="W73" s="9"/>
    </row>
    <row r="74" spans="1:23" ht="9" customHeight="1">
      <c r="A74" s="6"/>
      <c r="B74" s="95" t="s">
        <v>46</v>
      </c>
      <c r="C74" s="74"/>
      <c r="D74" s="23" t="s">
        <v>0</v>
      </c>
      <c r="E74" s="11">
        <f>SUM(E75:E77)</f>
        <v>738</v>
      </c>
      <c r="F74" s="26"/>
      <c r="G74" s="26">
        <f>SUM(G75:G77)</f>
        <v>454</v>
      </c>
      <c r="H74" s="26"/>
      <c r="I74" s="26">
        <f>SUM(I75:I77)</f>
        <v>284</v>
      </c>
      <c r="J74" s="26"/>
      <c r="K74" s="26">
        <f>SUM(K75:K77)</f>
        <v>399</v>
      </c>
      <c r="L74" s="26"/>
      <c r="M74" s="26">
        <f>SUM(M75:M77)</f>
        <v>227</v>
      </c>
      <c r="N74" s="26"/>
      <c r="O74" s="26">
        <f>SUM(O75:O77)</f>
        <v>172</v>
      </c>
      <c r="P74" s="26"/>
      <c r="Q74" s="26">
        <f>SUM(Q75:Q77)</f>
        <v>627</v>
      </c>
      <c r="R74" s="26"/>
      <c r="S74" s="26">
        <f>SUM(S75:S77)</f>
        <v>375</v>
      </c>
      <c r="T74" s="26"/>
      <c r="U74" s="26">
        <f>SUM(U75:U77)</f>
        <v>252</v>
      </c>
      <c r="V74" s="33"/>
      <c r="W74" s="8"/>
    </row>
    <row r="75" spans="1:23" ht="9" customHeight="1">
      <c r="A75" s="6"/>
      <c r="B75" s="73"/>
      <c r="C75" s="74"/>
      <c r="D75" s="18" t="s">
        <v>13</v>
      </c>
      <c r="E75" s="11">
        <f>SUM(G75:I75)</f>
        <v>610</v>
      </c>
      <c r="F75" s="21"/>
      <c r="G75" s="21">
        <v>359</v>
      </c>
      <c r="H75" s="21"/>
      <c r="I75" s="21">
        <v>251</v>
      </c>
      <c r="J75" s="21"/>
      <c r="K75" s="11">
        <f>SUM(M75:O75)</f>
        <v>321</v>
      </c>
      <c r="L75" s="21"/>
      <c r="M75" s="21">
        <v>171</v>
      </c>
      <c r="N75" s="21"/>
      <c r="O75" s="21">
        <v>150</v>
      </c>
      <c r="P75" s="21"/>
      <c r="Q75" s="11">
        <f>SUM(S75:U75)</f>
        <v>552</v>
      </c>
      <c r="R75" s="21"/>
      <c r="S75" s="21">
        <v>333</v>
      </c>
      <c r="T75" s="21"/>
      <c r="U75" s="21">
        <v>219</v>
      </c>
      <c r="V75" s="33"/>
      <c r="W75" s="9"/>
    </row>
    <row r="76" spans="1:23" ht="9" customHeight="1">
      <c r="A76" s="6"/>
      <c r="B76" s="73"/>
      <c r="C76" s="74"/>
      <c r="D76" s="18" t="s">
        <v>14</v>
      </c>
      <c r="E76" s="11">
        <f>SUM(G76:I76)</f>
        <v>114</v>
      </c>
      <c r="F76" s="21"/>
      <c r="G76" s="21">
        <v>93</v>
      </c>
      <c r="H76" s="21"/>
      <c r="I76" s="21">
        <v>21</v>
      </c>
      <c r="J76" s="21"/>
      <c r="K76" s="11">
        <f>SUM(M76:O76)</f>
        <v>65</v>
      </c>
      <c r="L76" s="21"/>
      <c r="M76" s="21">
        <v>55</v>
      </c>
      <c r="N76" s="21"/>
      <c r="O76" s="21">
        <v>10</v>
      </c>
      <c r="P76" s="21"/>
      <c r="Q76" s="11">
        <f>SUM(S76:U76)</f>
        <v>69</v>
      </c>
      <c r="R76" s="21"/>
      <c r="S76" s="21">
        <v>42</v>
      </c>
      <c r="T76" s="21"/>
      <c r="U76" s="21">
        <v>27</v>
      </c>
      <c r="V76" s="33"/>
      <c r="W76" s="9"/>
    </row>
    <row r="77" spans="1:23" ht="9" customHeight="1">
      <c r="A77" s="6"/>
      <c r="B77" s="73"/>
      <c r="C77" s="74"/>
      <c r="D77" s="18" t="s">
        <v>15</v>
      </c>
      <c r="E77" s="11">
        <f>SUM(G77:I77)</f>
        <v>14</v>
      </c>
      <c r="F77" s="21"/>
      <c r="G77" s="21">
        <v>2</v>
      </c>
      <c r="H77" s="21"/>
      <c r="I77" s="21">
        <v>12</v>
      </c>
      <c r="J77" s="21"/>
      <c r="K77" s="11">
        <f>SUM(M77:O77)</f>
        <v>13</v>
      </c>
      <c r="L77" s="21"/>
      <c r="M77" s="21">
        <v>1</v>
      </c>
      <c r="N77" s="21"/>
      <c r="O77" s="21">
        <v>12</v>
      </c>
      <c r="P77" s="21"/>
      <c r="Q77" s="11">
        <f>SUM(S77:U77)</f>
        <v>6</v>
      </c>
      <c r="R77" s="21"/>
      <c r="S77" s="11" t="s">
        <v>42</v>
      </c>
      <c r="T77" s="21"/>
      <c r="U77" s="21">
        <v>6</v>
      </c>
      <c r="V77" s="33"/>
      <c r="W77" s="9"/>
    </row>
    <row r="78" spans="1:23" ht="9" customHeight="1">
      <c r="A78" s="6"/>
      <c r="B78" s="95" t="s">
        <v>47</v>
      </c>
      <c r="C78" s="96"/>
      <c r="D78" s="17" t="s">
        <v>0</v>
      </c>
      <c r="E78" s="11">
        <f>SUM(E79:E81)</f>
        <v>123</v>
      </c>
      <c r="F78" s="26"/>
      <c r="G78" s="26">
        <f>SUM(G79:G81)</f>
        <v>78</v>
      </c>
      <c r="H78" s="26"/>
      <c r="I78" s="26">
        <f>SUM(I79:I81)</f>
        <v>45</v>
      </c>
      <c r="J78" s="26"/>
      <c r="K78" s="26">
        <f>SUM(K79:K81)</f>
        <v>83</v>
      </c>
      <c r="L78" s="26"/>
      <c r="M78" s="26">
        <f>SUM(M79:M81)</f>
        <v>46</v>
      </c>
      <c r="N78" s="26"/>
      <c r="O78" s="26">
        <f>SUM(O79:O81)</f>
        <v>37</v>
      </c>
      <c r="P78" s="26"/>
      <c r="Q78" s="26">
        <f>SUM(Q79:Q81)</f>
        <v>148</v>
      </c>
      <c r="R78" s="26"/>
      <c r="S78" s="26">
        <f>SUM(S79:S81)</f>
        <v>98</v>
      </c>
      <c r="T78" s="26"/>
      <c r="U78" s="26">
        <f>SUM(U79:U81)</f>
        <v>50</v>
      </c>
      <c r="V78" s="33"/>
      <c r="W78" s="8"/>
    </row>
    <row r="79" spans="1:23" ht="9" customHeight="1">
      <c r="A79" s="6"/>
      <c r="B79" s="95"/>
      <c r="C79" s="96"/>
      <c r="D79" s="18" t="s">
        <v>13</v>
      </c>
      <c r="E79" s="11">
        <f>SUM(G79:I79)</f>
        <v>123</v>
      </c>
      <c r="F79" s="21"/>
      <c r="G79" s="21">
        <v>78</v>
      </c>
      <c r="H79" s="21"/>
      <c r="I79" s="21">
        <v>45</v>
      </c>
      <c r="J79" s="21"/>
      <c r="K79" s="11">
        <f>SUM(M79:O79)</f>
        <v>83</v>
      </c>
      <c r="L79" s="21"/>
      <c r="M79" s="21">
        <v>46</v>
      </c>
      <c r="N79" s="21"/>
      <c r="O79" s="21">
        <v>37</v>
      </c>
      <c r="P79" s="21"/>
      <c r="Q79" s="11">
        <f>SUM(S79:U79)</f>
        <v>148</v>
      </c>
      <c r="R79" s="21"/>
      <c r="S79" s="21">
        <v>98</v>
      </c>
      <c r="T79" s="21"/>
      <c r="U79" s="21">
        <v>50</v>
      </c>
      <c r="V79" s="33"/>
      <c r="W79" s="9"/>
    </row>
    <row r="80" spans="1:23" ht="9" customHeight="1">
      <c r="A80" s="6"/>
      <c r="B80" s="95"/>
      <c r="C80" s="96"/>
      <c r="D80" s="18" t="s">
        <v>14</v>
      </c>
      <c r="E80" s="21" t="s">
        <v>33</v>
      </c>
      <c r="F80" s="21"/>
      <c r="G80" s="21" t="s">
        <v>33</v>
      </c>
      <c r="H80" s="21"/>
      <c r="I80" s="21" t="s">
        <v>33</v>
      </c>
      <c r="J80" s="21"/>
      <c r="K80" s="21" t="s">
        <v>33</v>
      </c>
      <c r="L80" s="21"/>
      <c r="M80" s="21" t="s">
        <v>33</v>
      </c>
      <c r="N80" s="21"/>
      <c r="O80" s="21" t="s">
        <v>33</v>
      </c>
      <c r="P80" s="21"/>
      <c r="Q80" s="21" t="s">
        <v>33</v>
      </c>
      <c r="R80" s="21"/>
      <c r="S80" s="21" t="s">
        <v>33</v>
      </c>
      <c r="T80" s="21"/>
      <c r="U80" s="21" t="s">
        <v>33</v>
      </c>
      <c r="V80" s="33"/>
      <c r="W80" s="9"/>
    </row>
    <row r="81" spans="1:23" ht="9" customHeight="1">
      <c r="A81" s="6"/>
      <c r="B81" s="95"/>
      <c r="C81" s="96"/>
      <c r="D81" s="22" t="s">
        <v>15</v>
      </c>
      <c r="E81" s="21" t="s">
        <v>42</v>
      </c>
      <c r="F81" s="21"/>
      <c r="G81" s="21" t="s">
        <v>42</v>
      </c>
      <c r="H81" s="21"/>
      <c r="I81" s="21" t="s">
        <v>42</v>
      </c>
      <c r="J81" s="21"/>
      <c r="K81" s="21" t="s">
        <v>42</v>
      </c>
      <c r="L81" s="21"/>
      <c r="M81" s="21" t="s">
        <v>42</v>
      </c>
      <c r="N81" s="21"/>
      <c r="O81" s="21" t="s">
        <v>42</v>
      </c>
      <c r="P81" s="21"/>
      <c r="Q81" s="21" t="s">
        <v>42</v>
      </c>
      <c r="R81" s="21"/>
      <c r="S81" s="21" t="s">
        <v>42</v>
      </c>
      <c r="T81" s="21"/>
      <c r="U81" s="21" t="s">
        <v>42</v>
      </c>
      <c r="V81" s="33"/>
      <c r="W81" s="8"/>
    </row>
    <row r="82" spans="1:23" ht="9" customHeight="1">
      <c r="A82" s="6"/>
      <c r="B82" s="73" t="s">
        <v>24</v>
      </c>
      <c r="C82" s="74"/>
      <c r="D82" s="23" t="s">
        <v>0</v>
      </c>
      <c r="E82" s="11">
        <f>SUM(E83:E85)</f>
        <v>122</v>
      </c>
      <c r="F82" s="26"/>
      <c r="G82" s="26">
        <f>SUM(G83:G85)</f>
        <v>70</v>
      </c>
      <c r="H82" s="26"/>
      <c r="I82" s="26">
        <f>SUM(I83:I85)</f>
        <v>52</v>
      </c>
      <c r="J82" s="26"/>
      <c r="K82" s="26">
        <f>SUM(K83:K85)</f>
        <v>44</v>
      </c>
      <c r="L82" s="26"/>
      <c r="M82" s="26">
        <f>SUM(M83:M85)</f>
        <v>22</v>
      </c>
      <c r="N82" s="26"/>
      <c r="O82" s="26">
        <f>SUM(O83:O85)</f>
        <v>22</v>
      </c>
      <c r="P82" s="26"/>
      <c r="Q82" s="26">
        <f>SUM(Q83:Q85)</f>
        <v>92</v>
      </c>
      <c r="R82" s="26"/>
      <c r="S82" s="26">
        <f>SUM(S83:S85)</f>
        <v>57</v>
      </c>
      <c r="T82" s="26"/>
      <c r="U82" s="26">
        <f>SUM(U83:U85)</f>
        <v>35</v>
      </c>
      <c r="V82" s="33"/>
      <c r="W82" s="8"/>
    </row>
    <row r="83" spans="1:23" ht="9" customHeight="1">
      <c r="A83" s="6"/>
      <c r="B83" s="73"/>
      <c r="C83" s="74"/>
      <c r="D83" s="18" t="s">
        <v>13</v>
      </c>
      <c r="E83" s="11">
        <f>SUM(G83:I83)</f>
        <v>110</v>
      </c>
      <c r="F83" s="21"/>
      <c r="G83" s="21">
        <v>63</v>
      </c>
      <c r="H83" s="21"/>
      <c r="I83" s="21">
        <v>47</v>
      </c>
      <c r="J83" s="21"/>
      <c r="K83" s="11">
        <f>SUM(M83:O83)</f>
        <v>41</v>
      </c>
      <c r="L83" s="21"/>
      <c r="M83" s="21">
        <v>20</v>
      </c>
      <c r="N83" s="21"/>
      <c r="O83" s="21">
        <v>21</v>
      </c>
      <c r="P83" s="21"/>
      <c r="Q83" s="11">
        <f>SUM(S83:U83)</f>
        <v>87</v>
      </c>
      <c r="R83" s="21"/>
      <c r="S83" s="21">
        <v>53</v>
      </c>
      <c r="T83" s="21"/>
      <c r="U83" s="21">
        <v>34</v>
      </c>
      <c r="V83" s="33"/>
      <c r="W83" s="9"/>
    </row>
    <row r="84" spans="1:23" ht="9" customHeight="1">
      <c r="A84" s="6"/>
      <c r="B84" s="73"/>
      <c r="C84" s="74"/>
      <c r="D84" s="18" t="s">
        <v>14</v>
      </c>
      <c r="E84" s="11">
        <f>SUM(G84:I84)</f>
        <v>10</v>
      </c>
      <c r="F84" s="21"/>
      <c r="G84" s="21">
        <v>7</v>
      </c>
      <c r="H84" s="21"/>
      <c r="I84" s="21">
        <v>3</v>
      </c>
      <c r="J84" s="21"/>
      <c r="K84" s="11">
        <f>SUM(M84:O84)</f>
        <v>2</v>
      </c>
      <c r="L84" s="21"/>
      <c r="M84" s="21">
        <v>2</v>
      </c>
      <c r="N84" s="21"/>
      <c r="O84" s="21" t="s">
        <v>33</v>
      </c>
      <c r="P84" s="21"/>
      <c r="Q84" s="11">
        <f>SUM(S84:U84)</f>
        <v>4</v>
      </c>
      <c r="R84" s="21"/>
      <c r="S84" s="21">
        <v>3</v>
      </c>
      <c r="T84" s="21"/>
      <c r="U84" s="21">
        <v>1</v>
      </c>
      <c r="V84" s="33"/>
      <c r="W84" s="9"/>
    </row>
    <row r="85" spans="1:23" ht="9" customHeight="1">
      <c r="A85" s="6"/>
      <c r="B85" s="73"/>
      <c r="C85" s="74"/>
      <c r="D85" s="34" t="s">
        <v>15</v>
      </c>
      <c r="E85" s="27">
        <f>SUM(G85:I85)</f>
        <v>2</v>
      </c>
      <c r="F85" s="31"/>
      <c r="G85" s="31" t="s">
        <v>42</v>
      </c>
      <c r="H85" s="31"/>
      <c r="I85" s="31">
        <v>2</v>
      </c>
      <c r="J85" s="31"/>
      <c r="K85" s="29">
        <f>SUM(M85:O85)</f>
        <v>1</v>
      </c>
      <c r="L85" s="31"/>
      <c r="M85" s="31" t="s">
        <v>42</v>
      </c>
      <c r="N85" s="31"/>
      <c r="O85" s="31">
        <v>1</v>
      </c>
      <c r="P85" s="31"/>
      <c r="Q85" s="29">
        <f>SUM(S85:U85)</f>
        <v>1</v>
      </c>
      <c r="R85" s="31"/>
      <c r="S85" s="31">
        <v>1</v>
      </c>
      <c r="T85" s="31"/>
      <c r="U85" s="31" t="s">
        <v>42</v>
      </c>
      <c r="V85" s="35"/>
      <c r="W85" s="9"/>
    </row>
    <row r="86" spans="1:22" ht="13.5">
      <c r="A86" s="1"/>
      <c r="B86" s="70" t="s">
        <v>25</v>
      </c>
      <c r="C86" s="70"/>
      <c r="D86" s="70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</row>
    <row r="87" spans="1:22" ht="13.5">
      <c r="A87" s="1"/>
      <c r="B87" s="69" t="s">
        <v>1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"/>
      <c r="P87" s="1"/>
      <c r="Q87" s="1"/>
      <c r="R87" s="1"/>
      <c r="S87" s="1"/>
      <c r="T87" s="1"/>
      <c r="U87" s="1"/>
      <c r="V87" s="1"/>
    </row>
    <row r="107" spans="2:14" ht="13.5">
      <c r="B107" s="69" t="s">
        <v>44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</sheetData>
  <mergeCells count="52">
    <mergeCell ref="B107:N107"/>
    <mergeCell ref="B42:C45"/>
    <mergeCell ref="B54:C57"/>
    <mergeCell ref="B58:C61"/>
    <mergeCell ref="B62:C65"/>
    <mergeCell ref="B66:C69"/>
    <mergeCell ref="B87:N87"/>
    <mergeCell ref="B86:D86"/>
    <mergeCell ref="B8:D9"/>
    <mergeCell ref="B10:C13"/>
    <mergeCell ref="B14:C17"/>
    <mergeCell ref="E6:J6"/>
    <mergeCell ref="E8:E9"/>
    <mergeCell ref="G8:G9"/>
    <mergeCell ref="I8:I9"/>
    <mergeCell ref="B18:C21"/>
    <mergeCell ref="B22:C25"/>
    <mergeCell ref="B26:C29"/>
    <mergeCell ref="B30:C33"/>
    <mergeCell ref="B34:C37"/>
    <mergeCell ref="B74:C77"/>
    <mergeCell ref="B78:C81"/>
    <mergeCell ref="B82:C85"/>
    <mergeCell ref="B38:C41"/>
    <mergeCell ref="B46:C49"/>
    <mergeCell ref="B50:C53"/>
    <mergeCell ref="B70:C73"/>
    <mergeCell ref="W7:X7"/>
    <mergeCell ref="Y7:Z7"/>
    <mergeCell ref="K6:P6"/>
    <mergeCell ref="Q6:V6"/>
    <mergeCell ref="W6:AB6"/>
    <mergeCell ref="K7:L7"/>
    <mergeCell ref="M7:N7"/>
    <mergeCell ref="O7:P7"/>
    <mergeCell ref="Q7:R7"/>
    <mergeCell ref="AA7:AB7"/>
    <mergeCell ref="A1:E1"/>
    <mergeCell ref="U7:V7"/>
    <mergeCell ref="E7:F7"/>
    <mergeCell ref="G7:H7"/>
    <mergeCell ref="I7:J7"/>
    <mergeCell ref="P5:V5"/>
    <mergeCell ref="B6:D7"/>
    <mergeCell ref="S7:T7"/>
    <mergeCell ref="C3:T3"/>
    <mergeCell ref="U8:U9"/>
    <mergeCell ref="K8:K9"/>
    <mergeCell ref="M8:M9"/>
    <mergeCell ref="O8:O9"/>
    <mergeCell ref="Q8:Q9"/>
    <mergeCell ref="S8:S9"/>
  </mergeCells>
  <printOptions/>
  <pageMargins left="0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2009-01-30T04:41:27Z</cp:lastPrinted>
  <dcterms:created xsi:type="dcterms:W3CDTF">1997-01-08T22:48:59Z</dcterms:created>
  <dcterms:modified xsi:type="dcterms:W3CDTF">2009-02-24T01:33:38Z</dcterms:modified>
  <cp:category/>
  <cp:version/>
  <cp:contentType/>
  <cp:contentStatus/>
</cp:coreProperties>
</file>