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184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<sst xmlns="http://schemas.openxmlformats.org/spreadsheetml/2006/main" count="48" uniqueCount="20">
  <si>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区分</t>
  </si>
  <si>
    <t>（３） 職  員</t>
  </si>
  <si>
    <t>単位　：　構成比　％</t>
  </si>
  <si>
    <t>（各年４月１日現在）</t>
  </si>
  <si>
    <t>職員数</t>
  </si>
  <si>
    <t>構成比</t>
  </si>
  <si>
    <t>職員1人</t>
  </si>
  <si>
    <t>当たり人口</t>
  </si>
  <si>
    <t>全職員</t>
  </si>
  <si>
    <t>一般行政職員</t>
  </si>
  <si>
    <t>技能労務職員</t>
  </si>
  <si>
    <t>消防職員</t>
  </si>
  <si>
    <t>医療職（一）職員</t>
  </si>
  <si>
    <t>医療職（二）職員</t>
  </si>
  <si>
    <t>医療職（三）職員</t>
  </si>
  <si>
    <t>資料　：　総務部人事課</t>
  </si>
  <si>
    <t>注）自治法・派遣法による派遣職員を除く。</t>
  </si>
  <si>
    <t>注）市長・副市長及び教育長を除く。</t>
  </si>
  <si>
    <t>平成１７年</t>
  </si>
  <si>
    <t>第  １ ８ ４  表　　　　職   種   別   職   員   数   の   推   移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</si>
</sst>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38" fontId="0" fillId="0" borderId="0" xfId="0" applyNumberFormat="1" applyAlignment="1">
      <alignment/>
    </xf>
    <xf numFmtId="0" fontId="0" fillId="0" borderId="1" xfId="0" applyBorder="1" applyAlignment="1">
      <alignment/>
    </xf>
    <xf numFmtId="185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38" fontId="4" fillId="0" borderId="0" xfId="17" applyFont="1" applyFill="1" applyBorder="1" applyAlignment="1">
      <alignment/>
    </xf>
    <xf numFmtId="185" fontId="4" fillId="0" borderId="1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0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Y4" sqref="Y4"/>
    </sheetView>
  </sheetViews>
  <sheetFormatPr defaultColWidth="9.00390625" defaultRowHeight="13.5"/>
  <cols>
    <col min="1" max="1" width="5.125" style="0" customWidth="1"/>
    <col min="2" max="2" width="3.375" style="0" customWidth="1"/>
    <col min="3" max="3" width="13.625" style="0" customWidth="1"/>
    <col min="4" max="4" width="5.125" style="0" customWidth="1"/>
    <col min="5" max="5" width="2.00390625" style="0" customWidth="1"/>
    <col min="6" max="6" width="6.00390625" style="0" customWidth="1"/>
    <col min="7" max="7" width="2.00390625" style="0" customWidth="1"/>
    <col min="8" max="8" width="7.375" style="0" customWidth="1"/>
    <col min="9" max="9" width="2.00390625" style="0" customWidth="1"/>
    <col min="10" max="10" width="5.125" style="0" customWidth="1"/>
    <col min="11" max="11" width="2.00390625" style="0" customWidth="1"/>
    <col min="12" max="12" width="5.625" style="0" customWidth="1"/>
    <col min="13" max="13" width="2.00390625" style="0" customWidth="1"/>
    <col min="14" max="14" width="7.375" style="0" customWidth="1"/>
    <col min="15" max="15" width="2.00390625" style="0" customWidth="1"/>
    <col min="16" max="16" width="5.125" style="0" customWidth="1"/>
    <col min="17" max="17" width="2.00390625" style="0" customWidth="1"/>
    <col min="18" max="18" width="6.625" style="0" customWidth="1"/>
    <col min="19" max="19" width="2.00390625" style="0" customWidth="1"/>
    <col min="20" max="20" width="7.375" style="0" customWidth="1"/>
    <col min="21" max="21" width="2.00390625" style="0" customWidth="1"/>
  </cols>
  <sheetData>
    <row r="1" spans="14:21" ht="13.5">
      <c r="N1" s="19"/>
      <c r="O1" s="19"/>
      <c r="P1" s="19"/>
      <c r="Q1" s="19"/>
      <c r="R1" s="19"/>
      <c r="S1" s="19"/>
      <c r="T1" s="19"/>
      <c r="U1" s="19"/>
    </row>
    <row r="2" spans="1:3" ht="14.25">
      <c r="A2" s="20" t="s">
        <v>1</v>
      </c>
      <c r="B2" s="20"/>
      <c r="C2" s="20"/>
    </row>
    <row r="4" spans="4:17" ht="14.25">
      <c r="D4" s="21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ht="13.5">
      <c r="H6" s="9"/>
    </row>
    <row r="7" spans="2:21" ht="13.5">
      <c r="B7" s="23" t="s">
        <v>2</v>
      </c>
      <c r="C7" s="2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2" t="s">
        <v>3</v>
      </c>
      <c r="Q7" s="22"/>
      <c r="R7" s="22"/>
      <c r="S7" s="22"/>
      <c r="T7" s="22"/>
      <c r="U7" s="22"/>
    </row>
    <row r="8" spans="2:21" ht="40.5" customHeight="1">
      <c r="B8" s="26" t="s">
        <v>0</v>
      </c>
      <c r="C8" s="30"/>
      <c r="D8" s="39" t="s">
        <v>18</v>
      </c>
      <c r="E8" s="40"/>
      <c r="F8" s="40"/>
      <c r="G8" s="40"/>
      <c r="H8" s="40"/>
      <c r="I8" s="41"/>
      <c r="J8" s="42" t="str">
        <f>+WIDECHAR(18)</f>
        <v>１８</v>
      </c>
      <c r="K8" s="43"/>
      <c r="L8" s="43"/>
      <c r="M8" s="43"/>
      <c r="N8" s="43"/>
      <c r="O8" s="44"/>
      <c r="P8" s="42" t="str">
        <f>+WIDECHAR(19)</f>
        <v>１９</v>
      </c>
      <c r="Q8" s="43"/>
      <c r="R8" s="43"/>
      <c r="S8" s="43"/>
      <c r="T8" s="43"/>
      <c r="U8" s="43"/>
    </row>
    <row r="9" spans="2:22" ht="31.5" customHeight="1">
      <c r="B9" s="33"/>
      <c r="C9" s="34"/>
      <c r="D9" s="35" t="s">
        <v>4</v>
      </c>
      <c r="E9" s="36"/>
      <c r="F9" s="35" t="s">
        <v>5</v>
      </c>
      <c r="G9" s="36"/>
      <c r="H9" s="25" t="s">
        <v>6</v>
      </c>
      <c r="I9" s="30"/>
      <c r="J9" s="35" t="s">
        <v>4</v>
      </c>
      <c r="K9" s="36"/>
      <c r="L9" s="35" t="s">
        <v>5</v>
      </c>
      <c r="M9" s="36"/>
      <c r="N9" s="25" t="s">
        <v>6</v>
      </c>
      <c r="O9" s="30"/>
      <c r="P9" s="35" t="s">
        <v>4</v>
      </c>
      <c r="Q9" s="36"/>
      <c r="R9" s="35" t="s">
        <v>5</v>
      </c>
      <c r="S9" s="36"/>
      <c r="T9" s="25" t="s">
        <v>6</v>
      </c>
      <c r="U9" s="26"/>
      <c r="V9" s="1"/>
    </row>
    <row r="10" spans="2:22" ht="31.5" customHeight="1">
      <c r="B10" s="29"/>
      <c r="C10" s="28"/>
      <c r="D10" s="37"/>
      <c r="E10" s="38"/>
      <c r="F10" s="37"/>
      <c r="G10" s="38"/>
      <c r="H10" s="27" t="s">
        <v>7</v>
      </c>
      <c r="I10" s="28"/>
      <c r="J10" s="37"/>
      <c r="K10" s="38"/>
      <c r="L10" s="37"/>
      <c r="M10" s="38"/>
      <c r="N10" s="27" t="s">
        <v>7</v>
      </c>
      <c r="O10" s="28"/>
      <c r="P10" s="37"/>
      <c r="Q10" s="38"/>
      <c r="R10" s="37"/>
      <c r="S10" s="38"/>
      <c r="T10" s="27" t="s">
        <v>7</v>
      </c>
      <c r="U10" s="29"/>
      <c r="V10" s="1"/>
    </row>
    <row r="11" spans="2:21" ht="9" customHeight="1">
      <c r="B11" s="3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21.75" customHeight="1">
      <c r="B12" s="31" t="s">
        <v>8</v>
      </c>
      <c r="C12" s="32"/>
      <c r="D12" s="3">
        <f>SUM(D13:D18)</f>
        <v>849</v>
      </c>
      <c r="E12" s="3"/>
      <c r="F12" s="11">
        <f>SUM(F13:F18)</f>
        <v>100</v>
      </c>
      <c r="G12" s="3"/>
      <c r="H12" s="14">
        <v>88</v>
      </c>
      <c r="I12" s="3"/>
      <c r="J12" s="3">
        <f>SUM(J13:J18)</f>
        <v>842</v>
      </c>
      <c r="K12" s="3"/>
      <c r="L12" s="11">
        <f>SUM(L13:L18)</f>
        <v>100</v>
      </c>
      <c r="M12" s="3"/>
      <c r="N12" s="14">
        <v>91</v>
      </c>
      <c r="O12" s="3"/>
      <c r="P12" s="12">
        <f>SUM(P13:P18)</f>
        <v>830</v>
      </c>
      <c r="Q12" s="12"/>
      <c r="R12" s="13">
        <f>SUM(R13:R18)</f>
        <v>100</v>
      </c>
      <c r="S12" s="12"/>
      <c r="T12" s="14">
        <f>ROUND(78847/P12,0)</f>
        <v>95</v>
      </c>
      <c r="U12" s="3"/>
    </row>
    <row r="13" spans="2:21" ht="21.75" customHeight="1">
      <c r="B13" s="5"/>
      <c r="C13" s="6" t="s">
        <v>9</v>
      </c>
      <c r="D13" s="12">
        <v>449</v>
      </c>
      <c r="E13" s="3"/>
      <c r="F13" s="11">
        <f aca="true" t="shared" si="0" ref="F13:F18">+ROUND(D13/D$12*100,1)</f>
        <v>52.9</v>
      </c>
      <c r="G13" s="3"/>
      <c r="H13" s="14">
        <v>167</v>
      </c>
      <c r="I13" s="3"/>
      <c r="J13" s="12">
        <v>437</v>
      </c>
      <c r="K13" s="3"/>
      <c r="L13" s="11">
        <f>+ROUND(J13/J$12*100,1)</f>
        <v>51.9</v>
      </c>
      <c r="M13" s="3"/>
      <c r="N13" s="14">
        <v>175</v>
      </c>
      <c r="O13" s="3"/>
      <c r="P13" s="12">
        <v>439</v>
      </c>
      <c r="Q13" s="12"/>
      <c r="R13" s="11">
        <f aca="true" t="shared" si="1" ref="R13:R18">+ROUND(P13/P$12*100,1)</f>
        <v>52.9</v>
      </c>
      <c r="S13" s="12"/>
      <c r="T13" s="14">
        <v>180</v>
      </c>
      <c r="U13" s="3"/>
    </row>
    <row r="14" spans="2:21" ht="21.75" customHeight="1">
      <c r="B14" s="5"/>
      <c r="C14" s="6" t="s">
        <v>10</v>
      </c>
      <c r="D14" s="12">
        <v>41</v>
      </c>
      <c r="E14" s="3"/>
      <c r="F14" s="11">
        <f t="shared" si="0"/>
        <v>4.8</v>
      </c>
      <c r="G14" s="3"/>
      <c r="H14" s="14">
        <v>1827</v>
      </c>
      <c r="I14" s="3"/>
      <c r="J14" s="12">
        <v>40</v>
      </c>
      <c r="K14" s="3"/>
      <c r="L14" s="11">
        <f>+ROUNDDOWN(J14/J$12*100,1)</f>
        <v>4.7</v>
      </c>
      <c r="M14" s="3"/>
      <c r="N14" s="14">
        <f>ROUND(76606/J14,0)</f>
        <v>1915</v>
      </c>
      <c r="O14" s="3"/>
      <c r="P14" s="12">
        <v>37</v>
      </c>
      <c r="Q14" s="12"/>
      <c r="R14" s="11">
        <f t="shared" si="1"/>
        <v>4.5</v>
      </c>
      <c r="S14" s="12"/>
      <c r="T14" s="14">
        <f>ROUND(78847/P14,0)</f>
        <v>2131</v>
      </c>
      <c r="U14" s="3"/>
    </row>
    <row r="15" spans="2:21" ht="21.75" customHeight="1">
      <c r="B15" s="5"/>
      <c r="C15" s="6" t="s">
        <v>11</v>
      </c>
      <c r="D15" s="12">
        <v>71</v>
      </c>
      <c r="E15" s="3"/>
      <c r="F15" s="11">
        <f t="shared" si="0"/>
        <v>8.4</v>
      </c>
      <c r="G15" s="3"/>
      <c r="H15" s="14">
        <v>1055</v>
      </c>
      <c r="I15" s="3"/>
      <c r="J15" s="12">
        <v>73</v>
      </c>
      <c r="K15" s="3"/>
      <c r="L15" s="11">
        <f>+ROUND(J15/J$12*100,1)</f>
        <v>8.7</v>
      </c>
      <c r="M15" s="3"/>
      <c r="N15" s="14">
        <f>ROUND(76606/J15,0)</f>
        <v>1049</v>
      </c>
      <c r="O15" s="3"/>
      <c r="P15" s="12">
        <v>74</v>
      </c>
      <c r="Q15" s="12"/>
      <c r="R15" s="11">
        <f t="shared" si="1"/>
        <v>8.9</v>
      </c>
      <c r="S15" s="12"/>
      <c r="T15" s="14">
        <f>ROUND(78847/P15,0)</f>
        <v>1066</v>
      </c>
      <c r="U15" s="3"/>
    </row>
    <row r="16" spans="2:21" ht="21.75" customHeight="1">
      <c r="B16" s="5"/>
      <c r="C16" s="6" t="s">
        <v>12</v>
      </c>
      <c r="D16" s="12">
        <v>36</v>
      </c>
      <c r="E16" s="3"/>
      <c r="F16" s="11">
        <f t="shared" si="0"/>
        <v>4.2</v>
      </c>
      <c r="G16" s="3"/>
      <c r="H16" s="14">
        <v>2080</v>
      </c>
      <c r="I16" s="3"/>
      <c r="J16" s="12">
        <v>38</v>
      </c>
      <c r="K16" s="3"/>
      <c r="L16" s="11">
        <f>+ROUND(J16/J$12*100,1)</f>
        <v>4.5</v>
      </c>
      <c r="M16" s="3"/>
      <c r="N16" s="14">
        <f>ROUND(76606/J16,0)</f>
        <v>2016</v>
      </c>
      <c r="O16" s="3"/>
      <c r="P16" s="12">
        <v>37</v>
      </c>
      <c r="Q16" s="12"/>
      <c r="R16" s="11">
        <f t="shared" si="1"/>
        <v>4.5</v>
      </c>
      <c r="S16" s="12"/>
      <c r="T16" s="14">
        <f>ROUND(78847/P16,0)</f>
        <v>2131</v>
      </c>
      <c r="U16" s="3"/>
    </row>
    <row r="17" spans="2:21" ht="21.75" customHeight="1">
      <c r="B17" s="5"/>
      <c r="C17" s="6" t="s">
        <v>13</v>
      </c>
      <c r="D17" s="12">
        <v>45</v>
      </c>
      <c r="E17" s="3"/>
      <c r="F17" s="11">
        <f t="shared" si="0"/>
        <v>5.3</v>
      </c>
      <c r="G17" s="3"/>
      <c r="H17" s="14">
        <v>1664</v>
      </c>
      <c r="I17" s="3"/>
      <c r="J17" s="12">
        <v>47</v>
      </c>
      <c r="K17" s="3"/>
      <c r="L17" s="11">
        <f>+ROUND(J17/J$12*100,1)</f>
        <v>5.6</v>
      </c>
      <c r="M17" s="3"/>
      <c r="N17" s="14">
        <f>ROUND(76606/J17,0)</f>
        <v>1630</v>
      </c>
      <c r="O17" s="3"/>
      <c r="P17" s="12">
        <v>46</v>
      </c>
      <c r="Q17" s="12"/>
      <c r="R17" s="11">
        <f t="shared" si="1"/>
        <v>5.5</v>
      </c>
      <c r="S17" s="12"/>
      <c r="T17" s="14">
        <f>ROUND(78847/P17,0)</f>
        <v>1714</v>
      </c>
      <c r="U17" s="3"/>
    </row>
    <row r="18" spans="2:21" ht="21.75" customHeight="1">
      <c r="B18" s="5"/>
      <c r="C18" s="6" t="s">
        <v>14</v>
      </c>
      <c r="D18" s="12">
        <v>207</v>
      </c>
      <c r="E18" s="3"/>
      <c r="F18" s="11">
        <f t="shared" si="0"/>
        <v>24.4</v>
      </c>
      <c r="G18" s="3"/>
      <c r="H18" s="14">
        <v>362</v>
      </c>
      <c r="I18" s="3"/>
      <c r="J18" s="12">
        <v>207</v>
      </c>
      <c r="K18" s="3"/>
      <c r="L18" s="11">
        <f>+ROUND(J18/J$12*100,1)</f>
        <v>24.6</v>
      </c>
      <c r="M18" s="3"/>
      <c r="N18" s="14">
        <f>ROUND(76606/J18,0)</f>
        <v>370</v>
      </c>
      <c r="O18" s="3"/>
      <c r="P18" s="12">
        <v>197</v>
      </c>
      <c r="Q18" s="12"/>
      <c r="R18" s="11">
        <f t="shared" si="1"/>
        <v>23.7</v>
      </c>
      <c r="S18" s="12"/>
      <c r="T18" s="14">
        <f>ROUND(78847/P18,0)</f>
        <v>400</v>
      </c>
      <c r="U18" s="3"/>
    </row>
    <row r="19" spans="2:21" ht="9" customHeight="1">
      <c r="B19" s="2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4" spans="2:21" ht="40.5" customHeight="1">
      <c r="B24" s="26" t="s">
        <v>0</v>
      </c>
      <c r="C24" s="30"/>
      <c r="D24" s="42" t="str">
        <f>+WIDECHAR(20)</f>
        <v>２０</v>
      </c>
      <c r="E24" s="43"/>
      <c r="F24" s="43"/>
      <c r="G24" s="43"/>
      <c r="H24" s="43"/>
      <c r="I24" s="44"/>
      <c r="J24" s="42" t="str">
        <f>+WIDECHAR(21)</f>
        <v>２１</v>
      </c>
      <c r="K24" s="43"/>
      <c r="L24" s="43"/>
      <c r="M24" s="43"/>
      <c r="N24" s="43"/>
      <c r="O24" s="44"/>
      <c r="P24" s="42" t="str">
        <f>+WIDECHAR(22)</f>
        <v>２２</v>
      </c>
      <c r="Q24" s="43"/>
      <c r="R24" s="43"/>
      <c r="S24" s="43"/>
      <c r="T24" s="43"/>
      <c r="U24" s="43"/>
    </row>
    <row r="25" spans="2:22" ht="31.5" customHeight="1">
      <c r="B25" s="33"/>
      <c r="C25" s="34"/>
      <c r="D25" s="35" t="s">
        <v>4</v>
      </c>
      <c r="E25" s="36"/>
      <c r="F25" s="35" t="s">
        <v>5</v>
      </c>
      <c r="G25" s="36"/>
      <c r="H25" s="25" t="s">
        <v>6</v>
      </c>
      <c r="I25" s="30"/>
      <c r="J25" s="35" t="s">
        <v>4</v>
      </c>
      <c r="K25" s="36"/>
      <c r="L25" s="35" t="s">
        <v>5</v>
      </c>
      <c r="M25" s="36"/>
      <c r="N25" s="25" t="s">
        <v>6</v>
      </c>
      <c r="O25" s="30"/>
      <c r="P25" s="35" t="s">
        <v>4</v>
      </c>
      <c r="Q25" s="36"/>
      <c r="R25" s="35" t="s">
        <v>5</v>
      </c>
      <c r="S25" s="36"/>
      <c r="T25" s="25" t="s">
        <v>6</v>
      </c>
      <c r="U25" s="26"/>
      <c r="V25" s="1"/>
    </row>
    <row r="26" spans="2:22" ht="31.5" customHeight="1">
      <c r="B26" s="29"/>
      <c r="C26" s="28"/>
      <c r="D26" s="37"/>
      <c r="E26" s="38"/>
      <c r="F26" s="37"/>
      <c r="G26" s="38"/>
      <c r="H26" s="27" t="s">
        <v>7</v>
      </c>
      <c r="I26" s="28"/>
      <c r="J26" s="37"/>
      <c r="K26" s="38"/>
      <c r="L26" s="37"/>
      <c r="M26" s="38"/>
      <c r="N26" s="27" t="s">
        <v>7</v>
      </c>
      <c r="O26" s="28"/>
      <c r="P26" s="37"/>
      <c r="Q26" s="38"/>
      <c r="R26" s="37"/>
      <c r="S26" s="38"/>
      <c r="T26" s="27" t="s">
        <v>7</v>
      </c>
      <c r="U26" s="29"/>
      <c r="V26" s="1"/>
    </row>
    <row r="27" spans="2:21" ht="9" customHeight="1"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21.75" customHeight="1">
      <c r="B28" s="31" t="s">
        <v>8</v>
      </c>
      <c r="C28" s="32"/>
      <c r="D28" s="12">
        <f>SUM(D29:D34)</f>
        <v>803</v>
      </c>
      <c r="E28" s="12"/>
      <c r="F28" s="13">
        <f>SUM(F29:F34)</f>
        <v>99.99999999999999</v>
      </c>
      <c r="G28" s="12"/>
      <c r="H28" s="14">
        <f>ROUND(78847/D28,0)</f>
        <v>98</v>
      </c>
      <c r="I28" s="3"/>
      <c r="J28" s="12">
        <f>SUM(J29:J34)</f>
        <v>785</v>
      </c>
      <c r="K28" s="12"/>
      <c r="L28" s="13">
        <f>SUM(L29:L34)</f>
        <v>100</v>
      </c>
      <c r="M28" s="12"/>
      <c r="N28" s="18">
        <f>ROUND(78847/J28,0)</f>
        <v>100</v>
      </c>
      <c r="O28" s="3"/>
      <c r="P28" s="12">
        <f>SUM(P29:P34)</f>
        <v>792</v>
      </c>
      <c r="Q28" s="12"/>
      <c r="R28" s="13">
        <f>SUM(R29:R34)</f>
        <v>100</v>
      </c>
      <c r="S28" s="12"/>
      <c r="T28" s="18">
        <f>ROUND(83655/P28,0)</f>
        <v>106</v>
      </c>
      <c r="U28" s="3"/>
    </row>
    <row r="29" spans="2:21" ht="21.75" customHeight="1">
      <c r="B29" s="5"/>
      <c r="C29" s="6" t="s">
        <v>9</v>
      </c>
      <c r="D29" s="12">
        <v>436</v>
      </c>
      <c r="E29" s="12"/>
      <c r="F29" s="13">
        <f aca="true" t="shared" si="2" ref="F29:F34">ROUND(D29/$D$28%,1)</f>
        <v>54.3</v>
      </c>
      <c r="G29" s="12"/>
      <c r="H29" s="18">
        <f aca="true" t="shared" si="3" ref="H29:H34">ROUND(78847/D29,0)</f>
        <v>181</v>
      </c>
      <c r="I29" s="3"/>
      <c r="J29" s="12">
        <v>418</v>
      </c>
      <c r="K29" s="12"/>
      <c r="L29" s="13">
        <f>ROUNDUP(J29/$J$28%,1)</f>
        <v>53.300000000000004</v>
      </c>
      <c r="M29" s="12"/>
      <c r="N29" s="18">
        <f aca="true" t="shared" si="4" ref="N29:N34">ROUND(78847/J29,0)</f>
        <v>189</v>
      </c>
      <c r="O29" s="3"/>
      <c r="P29" s="12">
        <v>415</v>
      </c>
      <c r="Q29" s="12"/>
      <c r="R29" s="13">
        <f aca="true" t="shared" si="5" ref="R29:R34">ROUND(P29/$P$28%,1)</f>
        <v>52.4</v>
      </c>
      <c r="S29" s="12"/>
      <c r="T29" s="18">
        <f aca="true" t="shared" si="6" ref="T29:T34">ROUND(83655/P29,0)</f>
        <v>202</v>
      </c>
      <c r="U29" s="3"/>
    </row>
    <row r="30" spans="2:21" ht="21.75" customHeight="1">
      <c r="B30" s="5"/>
      <c r="C30" s="6" t="s">
        <v>10</v>
      </c>
      <c r="D30" s="12">
        <v>29</v>
      </c>
      <c r="E30" s="12"/>
      <c r="F30" s="13">
        <f t="shared" si="2"/>
        <v>3.6</v>
      </c>
      <c r="G30" s="12"/>
      <c r="H30" s="14">
        <f t="shared" si="3"/>
        <v>2719</v>
      </c>
      <c r="I30" s="3"/>
      <c r="J30" s="12">
        <v>26</v>
      </c>
      <c r="K30" s="12"/>
      <c r="L30" s="13">
        <f>ROUND(J30/$J$28%,1)</f>
        <v>3.3</v>
      </c>
      <c r="M30" s="12"/>
      <c r="N30" s="14">
        <f t="shared" si="4"/>
        <v>3033</v>
      </c>
      <c r="O30" s="3"/>
      <c r="P30" s="12">
        <v>24</v>
      </c>
      <c r="Q30" s="12"/>
      <c r="R30" s="13">
        <f t="shared" si="5"/>
        <v>3</v>
      </c>
      <c r="S30" s="12"/>
      <c r="T30" s="18">
        <f t="shared" si="6"/>
        <v>3486</v>
      </c>
      <c r="U30" s="3"/>
    </row>
    <row r="31" spans="2:21" ht="21.75" customHeight="1">
      <c r="B31" s="5"/>
      <c r="C31" s="6" t="s">
        <v>11</v>
      </c>
      <c r="D31" s="12">
        <v>74</v>
      </c>
      <c r="E31" s="12"/>
      <c r="F31" s="13">
        <f t="shared" si="2"/>
        <v>9.2</v>
      </c>
      <c r="G31" s="12"/>
      <c r="H31" s="14">
        <f t="shared" si="3"/>
        <v>1066</v>
      </c>
      <c r="I31" s="3"/>
      <c r="J31" s="12">
        <v>74</v>
      </c>
      <c r="K31" s="12"/>
      <c r="L31" s="13">
        <f>ROUND(J31/$J$28%,1)</f>
        <v>9.4</v>
      </c>
      <c r="M31" s="12"/>
      <c r="N31" s="14">
        <f t="shared" si="4"/>
        <v>1066</v>
      </c>
      <c r="O31" s="3"/>
      <c r="P31" s="12">
        <v>75</v>
      </c>
      <c r="Q31" s="12"/>
      <c r="R31" s="13">
        <f t="shared" si="5"/>
        <v>9.5</v>
      </c>
      <c r="S31" s="12"/>
      <c r="T31" s="18">
        <f t="shared" si="6"/>
        <v>1115</v>
      </c>
      <c r="U31" s="3"/>
    </row>
    <row r="32" spans="2:21" ht="21.75" customHeight="1">
      <c r="B32" s="5"/>
      <c r="C32" s="6" t="s">
        <v>12</v>
      </c>
      <c r="D32" s="12">
        <v>41</v>
      </c>
      <c r="E32" s="12"/>
      <c r="F32" s="13">
        <f t="shared" si="2"/>
        <v>5.1</v>
      </c>
      <c r="G32" s="12"/>
      <c r="H32" s="14">
        <f t="shared" si="3"/>
        <v>1923</v>
      </c>
      <c r="I32" s="3"/>
      <c r="J32" s="12">
        <v>43</v>
      </c>
      <c r="K32" s="12"/>
      <c r="L32" s="13">
        <f>ROUND(J32/$J$28%,1)</f>
        <v>5.5</v>
      </c>
      <c r="M32" s="12"/>
      <c r="N32" s="14">
        <f t="shared" si="4"/>
        <v>1834</v>
      </c>
      <c r="O32" s="3"/>
      <c r="P32" s="12">
        <v>45</v>
      </c>
      <c r="Q32" s="12"/>
      <c r="R32" s="13">
        <f t="shared" si="5"/>
        <v>5.7</v>
      </c>
      <c r="S32" s="12"/>
      <c r="T32" s="18">
        <f t="shared" si="6"/>
        <v>1859</v>
      </c>
      <c r="U32" s="3"/>
    </row>
    <row r="33" spans="2:21" ht="21.75" customHeight="1">
      <c r="B33" s="5"/>
      <c r="C33" s="6" t="s">
        <v>13</v>
      </c>
      <c r="D33" s="12">
        <v>48</v>
      </c>
      <c r="E33" s="12"/>
      <c r="F33" s="13">
        <f t="shared" si="2"/>
        <v>6</v>
      </c>
      <c r="G33" s="12"/>
      <c r="H33" s="14">
        <f t="shared" si="3"/>
        <v>1643</v>
      </c>
      <c r="I33" s="3"/>
      <c r="J33" s="12">
        <v>49</v>
      </c>
      <c r="K33" s="12"/>
      <c r="L33" s="13">
        <f>ROUND(J33/$J$28%,1)</f>
        <v>6.2</v>
      </c>
      <c r="M33" s="12"/>
      <c r="N33" s="14">
        <f t="shared" si="4"/>
        <v>1609</v>
      </c>
      <c r="O33" s="3"/>
      <c r="P33" s="12">
        <v>50</v>
      </c>
      <c r="Q33" s="12"/>
      <c r="R33" s="13">
        <f t="shared" si="5"/>
        <v>6.3</v>
      </c>
      <c r="S33" s="12"/>
      <c r="T33" s="18">
        <f t="shared" si="6"/>
        <v>1673</v>
      </c>
      <c r="U33" s="3"/>
    </row>
    <row r="34" spans="2:21" ht="21.75" customHeight="1">
      <c r="B34" s="5"/>
      <c r="C34" s="6" t="s">
        <v>14</v>
      </c>
      <c r="D34" s="12">
        <v>175</v>
      </c>
      <c r="E34" s="12"/>
      <c r="F34" s="13">
        <f t="shared" si="2"/>
        <v>21.8</v>
      </c>
      <c r="G34" s="12"/>
      <c r="H34" s="18">
        <f t="shared" si="3"/>
        <v>451</v>
      </c>
      <c r="I34" s="3"/>
      <c r="J34" s="12">
        <v>175</v>
      </c>
      <c r="K34" s="12"/>
      <c r="L34" s="13">
        <f>ROUND(J34/$J$28%,1)</f>
        <v>22.3</v>
      </c>
      <c r="M34" s="12"/>
      <c r="N34" s="18">
        <f t="shared" si="4"/>
        <v>451</v>
      </c>
      <c r="O34" s="3"/>
      <c r="P34" s="12">
        <v>183</v>
      </c>
      <c r="Q34" s="12"/>
      <c r="R34" s="13">
        <f t="shared" si="5"/>
        <v>23.1</v>
      </c>
      <c r="S34" s="12"/>
      <c r="T34" s="18">
        <f t="shared" si="6"/>
        <v>457</v>
      </c>
      <c r="U34" s="3"/>
    </row>
    <row r="35" spans="2:21" ht="9" customHeight="1">
      <c r="B35" s="2"/>
      <c r="C35" s="8"/>
      <c r="D35" s="2"/>
      <c r="E35" s="2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9" customHeight="1">
      <c r="B36" s="7"/>
      <c r="C36" s="7"/>
      <c r="D36" s="7"/>
      <c r="E36" s="7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3:6" ht="13.5">
      <c r="C37" s="24" t="s">
        <v>15</v>
      </c>
      <c r="D37" s="24"/>
      <c r="E37" s="24"/>
      <c r="F37" s="24"/>
    </row>
    <row r="38" spans="3:8" ht="13.5">
      <c r="C38" s="24" t="s">
        <v>17</v>
      </c>
      <c r="D38" s="24"/>
      <c r="E38" s="24"/>
      <c r="F38" s="24"/>
      <c r="G38" s="24"/>
      <c r="H38" s="24"/>
    </row>
    <row r="39" spans="3:8" ht="13.5">
      <c r="C39" s="17" t="s">
        <v>16</v>
      </c>
      <c r="D39" s="17"/>
      <c r="E39" s="17"/>
      <c r="F39" s="17"/>
      <c r="G39" s="17"/>
      <c r="H39" s="17"/>
    </row>
  </sheetData>
  <mergeCells count="41">
    <mergeCell ref="P25:Q26"/>
    <mergeCell ref="T10:U10"/>
    <mergeCell ref="R25:S26"/>
    <mergeCell ref="D9:E10"/>
    <mergeCell ref="F9:G10"/>
    <mergeCell ref="J9:K10"/>
    <mergeCell ref="L9:M10"/>
    <mergeCell ref="P9:Q10"/>
    <mergeCell ref="R9:S10"/>
    <mergeCell ref="F25:G26"/>
    <mergeCell ref="H25:I25"/>
    <mergeCell ref="N9:O9"/>
    <mergeCell ref="N10:O10"/>
    <mergeCell ref="H10:I10"/>
    <mergeCell ref="J25:K26"/>
    <mergeCell ref="L25:M26"/>
    <mergeCell ref="B12:C12"/>
    <mergeCell ref="D24:I24"/>
    <mergeCell ref="J24:O24"/>
    <mergeCell ref="P24:U24"/>
    <mergeCell ref="B8:C10"/>
    <mergeCell ref="D8:I8"/>
    <mergeCell ref="J8:O8"/>
    <mergeCell ref="P8:U8"/>
    <mergeCell ref="T9:U9"/>
    <mergeCell ref="H9:I9"/>
    <mergeCell ref="C38:H38"/>
    <mergeCell ref="T25:U25"/>
    <mergeCell ref="H26:I26"/>
    <mergeCell ref="N26:O26"/>
    <mergeCell ref="T26:U26"/>
    <mergeCell ref="N25:O25"/>
    <mergeCell ref="B28:C28"/>
    <mergeCell ref="B24:C26"/>
    <mergeCell ref="C37:F37"/>
    <mergeCell ref="D25:E26"/>
    <mergeCell ref="N1:U1"/>
    <mergeCell ref="A2:C2"/>
    <mergeCell ref="D4:Q4"/>
    <mergeCell ref="P7:U7"/>
    <mergeCell ref="B7:C7"/>
  </mergeCells>
  <printOptions/>
  <pageMargins left="0.3937007874015748" right="0" top="0.5905511811023623" bottom="0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2011-01-26T05:29:24Z</cp:lastPrinted>
  <dcterms:created xsi:type="dcterms:W3CDTF">1997-01-08T22:48:59Z</dcterms:created>
  <dcterms:modified xsi:type="dcterms:W3CDTF">2011-03-07T07:43:59Z</dcterms:modified>
  <cp:category/>
  <cp:version/>
  <cp:contentType/>
  <cp:contentStatus/>
</cp:coreProperties>
</file>