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tabRatio="224" firstSheet="1" activeTab="1"/>
  </bookViews>
  <sheets>
    <sheet name="p106,107" sheetId="1" r:id="rId1"/>
    <sheet name="第１０１表" sheetId="2" r:id="rId2"/>
  </sheets>
  <definedNames/>
  <calcPr fullCalcOnLoad="1"/>
</workbook>
</file>

<file path=xl/comments1.xml><?xml version="1.0" encoding="utf-8"?>
<comments xmlns="http://schemas.openxmlformats.org/spreadsheetml/2006/main">
  <authors>
    <author>FJ-USER</author>
  </authors>
  <commentList>
    <comment ref="E13" authorId="0">
      <text>
        <r>
          <rPr>
            <b/>
            <sz val="9"/>
            <rFont val="ＭＳ Ｐゴシック"/>
            <family val="3"/>
          </rPr>
          <t>事務報告書1.3.2①
認定調査等に関する経費。ただし17年度までは要支援のみの表示だが、18年度表示からは要支援1、要支援2に分割する必要がある。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事務報告書2.1.1①
保険給付に関する経費
3 施設介護サービス給付費</t>
        </r>
      </text>
    </comment>
    <comment ref="AY8" authorId="0">
      <text>
        <r>
          <rPr>
            <b/>
            <sz val="9"/>
            <rFont val="ＭＳ Ｐゴシック"/>
            <family val="3"/>
          </rPr>
          <t>事務報告書2.1.1①と2.2.1①保険給付に関する経費の合計</t>
        </r>
      </text>
    </comment>
  </commentList>
</comments>
</file>

<file path=xl/sharedStrings.xml><?xml version="1.0" encoding="utf-8"?>
<sst xmlns="http://schemas.openxmlformats.org/spreadsheetml/2006/main" count="75" uniqueCount="51">
  <si>
    <t>総数</t>
  </si>
  <si>
    <t>（単位：人）</t>
  </si>
  <si>
    <t>（単位　：　人）</t>
  </si>
  <si>
    <t>年度</t>
  </si>
  <si>
    <t>要支援</t>
  </si>
  <si>
    <t>要介護１</t>
  </si>
  <si>
    <t>要介護２</t>
  </si>
  <si>
    <t>要介護３</t>
  </si>
  <si>
    <t>要介護４</t>
  </si>
  <si>
    <t>要介護５</t>
  </si>
  <si>
    <t>介護老人</t>
  </si>
  <si>
    <t>介護療養型</t>
  </si>
  <si>
    <t>福祉施設</t>
  </si>
  <si>
    <t>保健施設</t>
  </si>
  <si>
    <t>医療施設</t>
  </si>
  <si>
    <t>(単位　：　人）</t>
  </si>
  <si>
    <t>訪問介護</t>
  </si>
  <si>
    <t>訪問入浴</t>
  </si>
  <si>
    <t>訪問看護</t>
  </si>
  <si>
    <t>１　０　６　　福祉・保健衛生・公害・リサイクル</t>
  </si>
  <si>
    <t>福祉・保健衛生・公害・リサイクル　　１　０　７</t>
  </si>
  <si>
    <t>資料　：　福祉部高齢福祉課</t>
  </si>
  <si>
    <t>第 １ ０ ３ 表　　　　施設サービス利用延べ人数</t>
  </si>
  <si>
    <t>第１０２表　　　要介護度別認定者数</t>
  </si>
  <si>
    <t>(各年度3月31日現在）</t>
  </si>
  <si>
    <t>平成17年度</t>
  </si>
  <si>
    <t>第  １ ０ ４ 表　　　居　　宅　サ　ー　ビ　ス　利　用　延　べ　人　数</t>
  </si>
  <si>
    <t>資料　：　福祉部高齢福祉課</t>
  </si>
  <si>
    <t>住宅改修</t>
  </si>
  <si>
    <t>福祉用具販売</t>
  </si>
  <si>
    <t>共同生活介護</t>
  </si>
  <si>
    <t>認知症対応型</t>
  </si>
  <si>
    <t>生活介護</t>
  </si>
  <si>
    <t>特定施設入所者</t>
  </si>
  <si>
    <t>管理指導</t>
  </si>
  <si>
    <t>居宅療養</t>
  </si>
  <si>
    <t>療養介護</t>
  </si>
  <si>
    <t>短期入所</t>
  </si>
  <si>
    <t>福祉用具貸与</t>
  </si>
  <si>
    <t>通所リハビリ</t>
  </si>
  <si>
    <t>通所介護</t>
  </si>
  <si>
    <t>訪問リハビリ</t>
  </si>
  <si>
    <t>通所介護</t>
  </si>
  <si>
    <t>小規模多機能型</t>
  </si>
  <si>
    <t>居宅介護</t>
  </si>
  <si>
    <t>－</t>
  </si>
  <si>
    <t>平成18年度</t>
  </si>
  <si>
    <t>要支援１</t>
  </si>
  <si>
    <t>要支援２</t>
  </si>
  <si>
    <t>第１０１表　　　要介護度別認定者数</t>
  </si>
  <si>
    <t>単位：人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</si>
</sst>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38" fontId="4" fillId="0" borderId="0" xfId="17" applyFont="1" applyFill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distributed" vertical="distributed"/>
    </xf>
    <xf numFmtId="0" fontId="4" fillId="0" borderId="2" xfId="0" applyFont="1" applyBorder="1" applyAlignment="1">
      <alignment horizontal="distributed" vertical="distributed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0" fillId="0" borderId="0" xfId="0" applyAlignment="1">
      <alignment horizontal="distributed"/>
    </xf>
    <xf numFmtId="38" fontId="4" fillId="2" borderId="6" xfId="17" applyFont="1" applyFill="1" applyBorder="1" applyAlignment="1">
      <alignment horizontal="distributed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2" borderId="0" xfId="0" applyFont="1" applyFill="1" applyBorder="1" applyAlignment="1">
      <alignment horizontal="distributed"/>
    </xf>
    <xf numFmtId="0" fontId="4" fillId="2" borderId="7" xfId="0" applyFont="1" applyFill="1" applyBorder="1" applyAlignment="1">
      <alignment horizontal="distributed"/>
    </xf>
    <xf numFmtId="38" fontId="4" fillId="0" borderId="4" xfId="17" applyFont="1" applyBorder="1" applyAlignment="1">
      <alignment horizontal="distributed"/>
    </xf>
    <xf numFmtId="38" fontId="4" fillId="0" borderId="5" xfId="17" applyFont="1" applyBorder="1" applyAlignment="1">
      <alignment horizontal="distributed"/>
    </xf>
    <xf numFmtId="0" fontId="0" fillId="0" borderId="5" xfId="0" applyBorder="1" applyAlignment="1">
      <alignment horizontal="distributed"/>
    </xf>
    <xf numFmtId="38" fontId="4" fillId="0" borderId="6" xfId="17" applyFont="1" applyBorder="1" applyAlignment="1">
      <alignment horizontal="distributed"/>
    </xf>
    <xf numFmtId="38" fontId="4" fillId="0" borderId="0" xfId="17" applyFont="1" applyBorder="1" applyAlignment="1">
      <alignment horizontal="distributed"/>
    </xf>
    <xf numFmtId="0" fontId="4" fillId="2" borderId="8" xfId="0" applyFont="1" applyFill="1" applyBorder="1" applyAlignment="1">
      <alignment horizontal="distributed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8" fontId="4" fillId="2" borderId="13" xfId="17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14" xfId="0" applyBorder="1" applyAlignment="1">
      <alignment horizontal="distributed" vertical="distributed"/>
    </xf>
    <xf numFmtId="0" fontId="4" fillId="0" borderId="5" xfId="0" applyFont="1" applyFill="1" applyBorder="1" applyAlignment="1">
      <alignment horizontal="center"/>
    </xf>
    <xf numFmtId="0" fontId="4" fillId="0" borderId="12" xfId="0" applyFont="1" applyBorder="1" applyAlignment="1">
      <alignment horizontal="distributed" vertical="distributed"/>
    </xf>
    <xf numFmtId="0" fontId="4" fillId="2" borderId="13" xfId="0" applyFont="1" applyFill="1" applyBorder="1" applyAlignment="1">
      <alignment horizontal="center"/>
    </xf>
    <xf numFmtId="38" fontId="4" fillId="0" borderId="5" xfId="17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0" fontId="0" fillId="0" borderId="14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38" fontId="4" fillId="2" borderId="6" xfId="17" applyFont="1" applyFill="1" applyBorder="1" applyAlignment="1">
      <alignment horizontal="center"/>
    </xf>
    <xf numFmtId="38" fontId="4" fillId="2" borderId="0" xfId="17" applyFont="1" applyFill="1" applyBorder="1" applyAlignment="1">
      <alignment horizontal="center"/>
    </xf>
    <xf numFmtId="38" fontId="4" fillId="2" borderId="7" xfId="17" applyFont="1" applyFill="1" applyBorder="1" applyAlignment="1">
      <alignment horizontal="center"/>
    </xf>
    <xf numFmtId="38" fontId="4" fillId="0" borderId="6" xfId="17" applyFont="1" applyBorder="1" applyAlignment="1">
      <alignment horizontal="center"/>
    </xf>
    <xf numFmtId="38" fontId="4" fillId="0" borderId="0" xfId="17" applyFont="1" applyBorder="1" applyAlignment="1">
      <alignment horizontal="center"/>
    </xf>
    <xf numFmtId="38" fontId="4" fillId="0" borderId="4" xfId="17" applyFont="1" applyBorder="1" applyAlignment="1">
      <alignment horizontal="center"/>
    </xf>
    <xf numFmtId="38" fontId="4" fillId="0" borderId="5" xfId="17" applyFont="1" applyBorder="1" applyAlignment="1">
      <alignment horizontal="center"/>
    </xf>
    <xf numFmtId="38" fontId="4" fillId="2" borderId="8" xfId="17" applyFont="1" applyFill="1" applyBorder="1" applyAlignment="1">
      <alignment horizontal="center"/>
    </xf>
    <xf numFmtId="194" fontId="4" fillId="0" borderId="5" xfId="0" applyNumberFormat="1" applyFont="1" applyFill="1" applyBorder="1" applyAlignment="1">
      <alignment horizontal="center" vertical="center"/>
    </xf>
    <xf numFmtId="194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distributed" vertical="distributed" wrapText="1"/>
    </xf>
    <xf numFmtId="0" fontId="4" fillId="0" borderId="14" xfId="0" applyFont="1" applyBorder="1" applyAlignment="1">
      <alignment horizontal="distributed" vertical="distributed" wrapText="1"/>
    </xf>
    <xf numFmtId="0" fontId="4" fillId="0" borderId="1" xfId="0" applyFont="1" applyBorder="1" applyAlignment="1">
      <alignment horizontal="distributed" vertical="distributed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distributed" vertical="distributed" wrapText="1"/>
    </xf>
    <xf numFmtId="38" fontId="4" fillId="2" borderId="15" xfId="17" applyFont="1" applyFill="1" applyBorder="1" applyAlignment="1">
      <alignment horizontal="center" vertical="center"/>
    </xf>
    <xf numFmtId="38" fontId="4" fillId="2" borderId="5" xfId="17" applyFont="1" applyFill="1" applyBorder="1" applyAlignment="1">
      <alignment horizontal="center" vertical="center"/>
    </xf>
    <xf numFmtId="38" fontId="4" fillId="2" borderId="16" xfId="17" applyFont="1" applyFill="1" applyBorder="1" applyAlignment="1">
      <alignment horizontal="center" vertical="center"/>
    </xf>
    <xf numFmtId="38" fontId="4" fillId="2" borderId="8" xfId="17" applyFont="1" applyFill="1" applyBorder="1" applyAlignment="1">
      <alignment horizontal="center" vertical="center"/>
    </xf>
    <xf numFmtId="38" fontId="4" fillId="2" borderId="0" xfId="17" applyFont="1" applyFill="1" applyBorder="1" applyAlignment="1">
      <alignment horizontal="center" vertical="center"/>
    </xf>
    <xf numFmtId="38" fontId="4" fillId="2" borderId="7" xfId="17" applyFont="1" applyFill="1" applyBorder="1" applyAlignment="1">
      <alignment horizontal="center" vertical="center"/>
    </xf>
    <xf numFmtId="38" fontId="4" fillId="2" borderId="17" xfId="17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38" fontId="4" fillId="2" borderId="18" xfId="17" applyFont="1" applyFill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4" fontId="4" fillId="0" borderId="4" xfId="0" applyNumberFormat="1" applyFont="1" applyFill="1" applyBorder="1" applyAlignment="1">
      <alignment horizontal="center" vertical="center"/>
    </xf>
    <xf numFmtId="194" fontId="4" fillId="0" borderId="3" xfId="0" applyNumberFormat="1" applyFont="1" applyFill="1" applyBorder="1" applyAlignment="1">
      <alignment horizontal="center" vertical="center"/>
    </xf>
    <xf numFmtId="194" fontId="4" fillId="0" borderId="4" xfId="17" applyNumberFormat="1" applyFont="1" applyFill="1" applyBorder="1" applyAlignment="1">
      <alignment horizontal="center" vertical="center"/>
    </xf>
    <xf numFmtId="194" fontId="4" fillId="0" borderId="5" xfId="17" applyNumberFormat="1" applyFont="1" applyFill="1" applyBorder="1" applyAlignment="1">
      <alignment horizontal="center" vertical="center"/>
    </xf>
    <xf numFmtId="194" fontId="4" fillId="0" borderId="3" xfId="17" applyNumberFormat="1" applyFont="1" applyFill="1" applyBorder="1" applyAlignment="1">
      <alignment horizontal="center" vertical="center"/>
    </xf>
    <xf numFmtId="194" fontId="4" fillId="0" borderId="1" xfId="17" applyNumberFormat="1" applyFont="1" applyFill="1" applyBorder="1" applyAlignment="1">
      <alignment horizontal="center" vertical="center"/>
    </xf>
    <xf numFmtId="38" fontId="4" fillId="0" borderId="5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194" fontId="4" fillId="2" borderId="15" xfId="0" applyNumberFormat="1" applyFont="1" applyFill="1" applyBorder="1" applyAlignment="1">
      <alignment horizontal="center" vertical="center"/>
    </xf>
    <xf numFmtId="194" fontId="4" fillId="2" borderId="5" xfId="0" applyNumberFormat="1" applyFont="1" applyFill="1" applyBorder="1" applyAlignment="1">
      <alignment horizontal="center" vertical="center"/>
    </xf>
    <xf numFmtId="194" fontId="4" fillId="2" borderId="16" xfId="0" applyNumberFormat="1" applyFont="1" applyFill="1" applyBorder="1" applyAlignment="1">
      <alignment horizontal="center" vertical="center"/>
    </xf>
    <xf numFmtId="194" fontId="4" fillId="2" borderId="17" xfId="0" applyNumberFormat="1" applyFont="1" applyFill="1" applyBorder="1" applyAlignment="1">
      <alignment horizontal="center" vertical="center"/>
    </xf>
    <xf numFmtId="194" fontId="4" fillId="2" borderId="1" xfId="0" applyNumberFormat="1" applyFont="1" applyFill="1" applyBorder="1" applyAlignment="1">
      <alignment horizontal="center" vertical="center"/>
    </xf>
    <xf numFmtId="194" fontId="4" fillId="2" borderId="18" xfId="0" applyNumberFormat="1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194" fontId="4" fillId="2" borderId="15" xfId="17" applyNumberFormat="1" applyFont="1" applyFill="1" applyBorder="1" applyAlignment="1">
      <alignment horizontal="center" vertical="center"/>
    </xf>
    <xf numFmtId="194" fontId="4" fillId="2" borderId="5" xfId="17" applyNumberFormat="1" applyFont="1" applyFill="1" applyBorder="1" applyAlignment="1">
      <alignment horizontal="center" vertical="center"/>
    </xf>
    <xf numFmtId="194" fontId="4" fillId="2" borderId="16" xfId="17" applyNumberFormat="1" applyFont="1" applyFill="1" applyBorder="1" applyAlignment="1">
      <alignment horizontal="center" vertical="center"/>
    </xf>
    <xf numFmtId="194" fontId="4" fillId="2" borderId="17" xfId="17" applyNumberFormat="1" applyFont="1" applyFill="1" applyBorder="1" applyAlignment="1">
      <alignment horizontal="center" vertical="center"/>
    </xf>
    <xf numFmtId="194" fontId="4" fillId="2" borderId="1" xfId="17" applyNumberFormat="1" applyFont="1" applyFill="1" applyBorder="1" applyAlignment="1">
      <alignment horizontal="center" vertical="center"/>
    </xf>
    <xf numFmtId="194" fontId="4" fillId="2" borderId="18" xfId="1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/>
    </xf>
    <xf numFmtId="38" fontId="4" fillId="0" borderId="6" xfId="17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distributed" vertical="distributed"/>
    </xf>
    <xf numFmtId="0" fontId="4" fillId="0" borderId="1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view="pageBreakPreview" zoomScale="75" zoomScaleSheetLayoutView="75" workbookViewId="0" topLeftCell="A1">
      <selection activeCell="I16" sqref="I16"/>
    </sheetView>
  </sheetViews>
  <sheetFormatPr defaultColWidth="9.00390625" defaultRowHeight="22.5" customHeight="1"/>
  <cols>
    <col min="1" max="31" width="3.00390625" style="0" customWidth="1"/>
    <col min="32" max="32" width="3.00390625" style="8" customWidth="1"/>
    <col min="33" max="33" width="8.625" style="8" customWidth="1"/>
    <col min="34" max="37" width="3.125" style="8" customWidth="1"/>
    <col min="38" max="53" width="3.125" style="0" customWidth="1"/>
    <col min="54" max="54" width="3.125" style="24" customWidth="1"/>
    <col min="55" max="64" width="3.125" style="0" customWidth="1"/>
    <col min="65" max="65" width="5.125" style="0" customWidth="1"/>
    <col min="66" max="66" width="2.875" style="0" customWidth="1"/>
    <col min="67" max="76" width="4.50390625" style="0" customWidth="1"/>
    <col min="77" max="82" width="3.75390625" style="0" customWidth="1"/>
  </cols>
  <sheetData>
    <row r="1" spans="1:62" ht="22.5" customHeight="1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BA1" s="46" t="s">
        <v>20</v>
      </c>
      <c r="BB1" s="46"/>
      <c r="BC1" s="46"/>
      <c r="BD1" s="46"/>
      <c r="BE1" s="46"/>
      <c r="BF1" s="46"/>
      <c r="BG1" s="46"/>
      <c r="BH1" s="46"/>
      <c r="BI1" s="46"/>
      <c r="BJ1" s="46"/>
    </row>
    <row r="4" spans="34:60" ht="22.5" customHeight="1">
      <c r="AH4" s="137" t="s">
        <v>26</v>
      </c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23"/>
      <c r="BG4" s="23"/>
      <c r="BH4" s="23"/>
    </row>
    <row r="5" spans="33:56" ht="22.5" customHeight="1">
      <c r="AG5"/>
      <c r="AH5"/>
      <c r="AL5" s="8"/>
      <c r="AM5" s="8"/>
      <c r="BB5"/>
      <c r="BD5" s="24"/>
    </row>
    <row r="6" spans="33:56" ht="22.5" customHeight="1">
      <c r="AG6"/>
      <c r="AH6"/>
      <c r="AJ6" s="53" t="s">
        <v>15</v>
      </c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16"/>
      <c r="BA6" s="16"/>
      <c r="BB6" s="16"/>
      <c r="BC6" s="16"/>
      <c r="BD6" s="25"/>
    </row>
    <row r="7" spans="9:66" ht="22.5" customHeight="1">
      <c r="I7" s="52" t="s">
        <v>23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AG7" s="7"/>
      <c r="AH7" s="7"/>
      <c r="AJ7" s="31" t="s">
        <v>3</v>
      </c>
      <c r="AK7" s="31"/>
      <c r="AL7" s="31"/>
      <c r="AM7" s="31"/>
      <c r="AN7" s="62"/>
      <c r="AO7" s="54" t="s">
        <v>25</v>
      </c>
      <c r="AP7" s="55"/>
      <c r="AQ7" s="55"/>
      <c r="AR7" s="55"/>
      <c r="AS7" s="56"/>
      <c r="AT7" s="54">
        <v>18</v>
      </c>
      <c r="AU7" s="55"/>
      <c r="AV7" s="55"/>
      <c r="AW7" s="55"/>
      <c r="AX7" s="56"/>
      <c r="AY7" s="54">
        <v>19</v>
      </c>
      <c r="AZ7" s="55"/>
      <c r="BA7" s="55"/>
      <c r="BB7" s="55"/>
      <c r="BC7" s="55"/>
      <c r="BD7" s="7"/>
      <c r="BE7" s="7"/>
      <c r="BF7" s="7"/>
      <c r="BN7" s="1"/>
    </row>
    <row r="8" spans="32:65" ht="22.5" customHeight="1">
      <c r="AF8"/>
      <c r="AG8"/>
      <c r="AH8"/>
      <c r="AJ8" s="31" t="s">
        <v>0</v>
      </c>
      <c r="AK8" s="31"/>
      <c r="AL8" s="31"/>
      <c r="AM8" s="31"/>
      <c r="AN8" s="62"/>
      <c r="AO8" s="102">
        <f>SUM(AO11:AS36)</f>
        <v>20796</v>
      </c>
      <c r="AP8" s="99"/>
      <c r="AQ8" s="99"/>
      <c r="AR8" s="99"/>
      <c r="AS8" s="99"/>
      <c r="AT8" s="99">
        <f>SUM(AT11:AX36)</f>
        <v>22691</v>
      </c>
      <c r="AU8" s="99"/>
      <c r="AV8" s="99"/>
      <c r="AW8" s="99"/>
      <c r="AX8" s="99"/>
      <c r="AY8" s="90">
        <f>SUM(AY11:BC42)</f>
        <v>23367</v>
      </c>
      <c r="AZ8" s="91"/>
      <c r="BA8" s="91"/>
      <c r="BB8" s="91"/>
      <c r="BC8" s="92"/>
      <c r="BG8" s="7"/>
      <c r="BH8" s="7"/>
      <c r="BI8" s="7"/>
      <c r="BJ8" s="7"/>
      <c r="BK8" s="7"/>
      <c r="BL8" s="7"/>
      <c r="BM8" s="7"/>
    </row>
    <row r="9" spans="1:66" ht="22.5" customHeight="1">
      <c r="A9" s="5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7" t="s">
        <v>24</v>
      </c>
      <c r="Z9" s="47"/>
      <c r="AA9" s="47"/>
      <c r="AB9" s="47"/>
      <c r="AC9" s="47"/>
      <c r="AD9" s="47"/>
      <c r="AE9" s="47"/>
      <c r="AF9" s="47"/>
      <c r="AG9"/>
      <c r="AH9"/>
      <c r="AJ9" s="138"/>
      <c r="AK9" s="138"/>
      <c r="AL9" s="138"/>
      <c r="AM9" s="138"/>
      <c r="AN9" s="139"/>
      <c r="AO9" s="103"/>
      <c r="AP9" s="100"/>
      <c r="AQ9" s="100"/>
      <c r="AR9" s="100"/>
      <c r="AS9" s="100"/>
      <c r="AT9" s="100"/>
      <c r="AU9" s="100"/>
      <c r="AV9" s="100"/>
      <c r="AW9" s="100"/>
      <c r="AX9" s="100"/>
      <c r="AY9" s="93"/>
      <c r="AZ9" s="94"/>
      <c r="BA9" s="94"/>
      <c r="BB9" s="94"/>
      <c r="BC9" s="95"/>
      <c r="BG9" s="7"/>
      <c r="BH9" s="7"/>
      <c r="BI9" s="7"/>
      <c r="BJ9" s="7"/>
      <c r="BK9" s="7"/>
      <c r="BL9" s="7"/>
      <c r="BM9" s="7"/>
      <c r="BN9" s="7"/>
    </row>
    <row r="10" spans="1:58" ht="22.5" customHeight="1">
      <c r="A10" s="48" t="s">
        <v>3</v>
      </c>
      <c r="B10" s="48"/>
      <c r="C10" s="48"/>
      <c r="D10" s="49"/>
      <c r="E10" s="48" t="s">
        <v>0</v>
      </c>
      <c r="F10" s="48"/>
      <c r="G10" s="48"/>
      <c r="H10" s="48"/>
      <c r="I10" s="66" t="s">
        <v>4</v>
      </c>
      <c r="J10" s="48"/>
      <c r="K10" s="48"/>
      <c r="L10" s="49"/>
      <c r="M10" s="66" t="s">
        <v>5</v>
      </c>
      <c r="N10" s="48"/>
      <c r="O10" s="48"/>
      <c r="P10" s="49"/>
      <c r="Q10" s="66" t="s">
        <v>6</v>
      </c>
      <c r="R10" s="48"/>
      <c r="S10" s="48"/>
      <c r="T10" s="49"/>
      <c r="U10" s="48" t="s">
        <v>7</v>
      </c>
      <c r="V10" s="48"/>
      <c r="W10" s="48"/>
      <c r="X10" s="48"/>
      <c r="Y10" s="66" t="s">
        <v>8</v>
      </c>
      <c r="Z10" s="48"/>
      <c r="AA10" s="48"/>
      <c r="AB10" s="49"/>
      <c r="AC10" s="48" t="s">
        <v>9</v>
      </c>
      <c r="AD10" s="48"/>
      <c r="AE10" s="48"/>
      <c r="AF10" s="48"/>
      <c r="AJ10" s="37"/>
      <c r="AK10" s="37"/>
      <c r="AL10" s="37"/>
      <c r="AM10" s="37"/>
      <c r="AN10" s="29"/>
      <c r="AO10" s="104"/>
      <c r="AP10" s="101"/>
      <c r="AQ10" s="101"/>
      <c r="AR10" s="101"/>
      <c r="AS10" s="101"/>
      <c r="AT10" s="101"/>
      <c r="AU10" s="101"/>
      <c r="AV10" s="101"/>
      <c r="AW10" s="101"/>
      <c r="AX10" s="101"/>
      <c r="AY10" s="96"/>
      <c r="AZ10" s="97"/>
      <c r="BA10" s="97"/>
      <c r="BB10" s="97"/>
      <c r="BC10" s="98"/>
      <c r="BD10" s="8"/>
      <c r="BE10" s="8"/>
      <c r="BF10" s="8"/>
    </row>
    <row r="11" spans="1:55" ht="22.5" customHeight="1">
      <c r="A11" s="50" t="s">
        <v>25</v>
      </c>
      <c r="B11" s="50"/>
      <c r="C11" s="50"/>
      <c r="D11" s="51"/>
      <c r="E11" s="40">
        <f>SUM(I11:AF11)</f>
        <v>1357</v>
      </c>
      <c r="F11" s="41"/>
      <c r="G11" s="41"/>
      <c r="H11" s="42"/>
      <c r="I11" s="60">
        <v>323</v>
      </c>
      <c r="J11" s="60"/>
      <c r="K11" s="60"/>
      <c r="L11" s="60"/>
      <c r="M11" s="60">
        <v>371</v>
      </c>
      <c r="N11" s="60"/>
      <c r="O11" s="60"/>
      <c r="P11" s="60"/>
      <c r="Q11" s="65">
        <v>168</v>
      </c>
      <c r="R11" s="65"/>
      <c r="S11" s="65"/>
      <c r="T11" s="65"/>
      <c r="U11" s="65">
        <v>195</v>
      </c>
      <c r="V11" s="65"/>
      <c r="W11" s="65"/>
      <c r="X11" s="65"/>
      <c r="Y11" s="65">
        <v>172</v>
      </c>
      <c r="Z11" s="65"/>
      <c r="AA11" s="65"/>
      <c r="AB11" s="65"/>
      <c r="AC11" s="65">
        <v>128</v>
      </c>
      <c r="AD11" s="65"/>
      <c r="AE11" s="65"/>
      <c r="AF11" s="65"/>
      <c r="AG11"/>
      <c r="AH11"/>
      <c r="AJ11" s="31" t="s">
        <v>16</v>
      </c>
      <c r="AK11" s="31"/>
      <c r="AL11" s="31"/>
      <c r="AM11" s="31"/>
      <c r="AN11" s="62"/>
      <c r="AO11" s="121">
        <f>4165+1873</f>
        <v>6038</v>
      </c>
      <c r="AP11" s="121"/>
      <c r="AQ11" s="121"/>
      <c r="AR11" s="121"/>
      <c r="AS11" s="121"/>
      <c r="AT11" s="121">
        <v>6215</v>
      </c>
      <c r="AU11" s="121"/>
      <c r="AV11" s="121"/>
      <c r="AW11" s="121"/>
      <c r="AX11" s="121"/>
      <c r="AY11" s="90">
        <v>4908</v>
      </c>
      <c r="AZ11" s="91"/>
      <c r="BA11" s="91"/>
      <c r="BB11" s="91"/>
      <c r="BC11" s="92"/>
    </row>
    <row r="12" spans="1:65" ht="22.5" customHeight="1">
      <c r="A12" s="50" t="str">
        <f>+""&amp;18</f>
        <v>18</v>
      </c>
      <c r="B12" s="50"/>
      <c r="C12" s="50"/>
      <c r="D12" s="51"/>
      <c r="E12" s="43">
        <f>SUM(I12:AF12)</f>
        <v>1510</v>
      </c>
      <c r="F12" s="44"/>
      <c r="G12" s="44"/>
      <c r="H12" s="32"/>
      <c r="I12" s="61">
        <v>434</v>
      </c>
      <c r="J12" s="61"/>
      <c r="K12" s="61"/>
      <c r="L12" s="61"/>
      <c r="M12" s="61">
        <v>339</v>
      </c>
      <c r="N12" s="61"/>
      <c r="O12" s="61"/>
      <c r="P12" s="61"/>
      <c r="Q12" s="59">
        <v>196</v>
      </c>
      <c r="R12" s="59"/>
      <c r="S12" s="59"/>
      <c r="T12" s="59"/>
      <c r="U12" s="59">
        <v>224</v>
      </c>
      <c r="V12" s="59"/>
      <c r="W12" s="59"/>
      <c r="X12" s="59"/>
      <c r="Y12" s="59">
        <v>163</v>
      </c>
      <c r="Z12" s="59"/>
      <c r="AA12" s="59"/>
      <c r="AB12" s="59"/>
      <c r="AC12" s="59">
        <v>154</v>
      </c>
      <c r="AD12" s="59"/>
      <c r="AE12" s="59"/>
      <c r="AF12" s="59"/>
      <c r="AG12"/>
      <c r="AH12"/>
      <c r="AJ12" s="26"/>
      <c r="AK12" s="26"/>
      <c r="AL12" s="26"/>
      <c r="AM12" s="26"/>
      <c r="AN12" s="27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96"/>
      <c r="AZ12" s="97"/>
      <c r="BA12" s="97"/>
      <c r="BB12" s="97"/>
      <c r="BC12" s="98"/>
      <c r="BG12" s="8"/>
      <c r="BH12" s="8"/>
      <c r="BI12" s="8"/>
      <c r="BJ12" s="8"/>
      <c r="BK12" s="8"/>
      <c r="BL12" s="8"/>
      <c r="BM12" s="8"/>
    </row>
    <row r="13" spans="1:65" s="8" customFormat="1" ht="22.5" customHeight="1">
      <c r="A13" s="50" t="str">
        <f>+""&amp;19</f>
        <v>19</v>
      </c>
      <c r="B13" s="50"/>
      <c r="C13" s="50"/>
      <c r="D13" s="51"/>
      <c r="E13" s="33">
        <f>SUM(I13:AF13)</f>
        <v>1567</v>
      </c>
      <c r="F13" s="34"/>
      <c r="G13" s="34"/>
      <c r="H13" s="35"/>
      <c r="I13" s="45">
        <v>460</v>
      </c>
      <c r="J13" s="38"/>
      <c r="K13" s="38"/>
      <c r="L13" s="39"/>
      <c r="M13" s="45">
        <v>289</v>
      </c>
      <c r="N13" s="38"/>
      <c r="O13" s="38"/>
      <c r="P13" s="39"/>
      <c r="Q13" s="67">
        <v>233</v>
      </c>
      <c r="R13" s="67"/>
      <c r="S13" s="67"/>
      <c r="T13" s="67"/>
      <c r="U13" s="67">
        <v>253</v>
      </c>
      <c r="V13" s="67"/>
      <c r="W13" s="67"/>
      <c r="X13" s="67"/>
      <c r="Y13" s="67">
        <v>186</v>
      </c>
      <c r="Z13" s="67"/>
      <c r="AA13" s="67"/>
      <c r="AB13" s="67"/>
      <c r="AC13" s="67">
        <v>146</v>
      </c>
      <c r="AD13" s="67"/>
      <c r="AE13" s="67"/>
      <c r="AF13" s="67"/>
      <c r="AG13"/>
      <c r="AH13"/>
      <c r="AJ13" s="31" t="s">
        <v>17</v>
      </c>
      <c r="AK13" s="31"/>
      <c r="AL13" s="31"/>
      <c r="AM13" s="31"/>
      <c r="AN13" s="62"/>
      <c r="AO13" s="121">
        <f>523+2</f>
        <v>525</v>
      </c>
      <c r="AP13" s="121"/>
      <c r="AQ13" s="121"/>
      <c r="AR13" s="121"/>
      <c r="AS13" s="121"/>
      <c r="AT13" s="121">
        <v>514</v>
      </c>
      <c r="AU13" s="121"/>
      <c r="AV13" s="121"/>
      <c r="AW13" s="121"/>
      <c r="AX13" s="121"/>
      <c r="AY13" s="90">
        <v>562</v>
      </c>
      <c r="AZ13" s="91"/>
      <c r="BA13" s="91"/>
      <c r="BB13" s="91"/>
      <c r="BC13" s="92"/>
      <c r="BD13"/>
      <c r="BE13"/>
      <c r="BF13"/>
      <c r="BG13"/>
      <c r="BH13"/>
      <c r="BI13"/>
      <c r="BJ13"/>
      <c r="BK13"/>
      <c r="BL13"/>
      <c r="BM13"/>
    </row>
    <row r="14" spans="1:55" ht="22.5" customHeight="1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/>
      <c r="AH14"/>
      <c r="AJ14" s="26"/>
      <c r="AK14" s="26"/>
      <c r="AL14" s="26"/>
      <c r="AM14" s="26"/>
      <c r="AN14" s="27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96"/>
      <c r="AZ14" s="97"/>
      <c r="BA14" s="97"/>
      <c r="BB14" s="97"/>
      <c r="BC14" s="98"/>
    </row>
    <row r="15" spans="1:56" ht="22.5" customHeight="1">
      <c r="A15" s="57" t="s">
        <v>21</v>
      </c>
      <c r="B15" s="57"/>
      <c r="C15" s="57"/>
      <c r="D15" s="57"/>
      <c r="E15" s="57"/>
      <c r="F15" s="57"/>
      <c r="G15" s="57"/>
      <c r="H15" s="57"/>
      <c r="I15" s="57"/>
      <c r="J15" s="5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G15"/>
      <c r="AH15"/>
      <c r="AJ15" s="31" t="s">
        <v>18</v>
      </c>
      <c r="AK15" s="31"/>
      <c r="AL15" s="31"/>
      <c r="AM15" s="31"/>
      <c r="AN15" s="62"/>
      <c r="AO15" s="129">
        <f>1245+143</f>
        <v>1388</v>
      </c>
      <c r="AP15" s="121"/>
      <c r="AQ15" s="121"/>
      <c r="AR15" s="121"/>
      <c r="AS15" s="121"/>
      <c r="AT15" s="121">
        <v>1491</v>
      </c>
      <c r="AU15" s="121"/>
      <c r="AV15" s="121"/>
      <c r="AW15" s="121"/>
      <c r="AX15" s="121"/>
      <c r="AY15" s="90">
        <v>1675</v>
      </c>
      <c r="AZ15" s="91"/>
      <c r="BA15" s="91"/>
      <c r="BB15" s="91"/>
      <c r="BC15" s="92"/>
      <c r="BD15" s="8"/>
    </row>
    <row r="16" spans="1:56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G16"/>
      <c r="AH16"/>
      <c r="AJ16" s="26"/>
      <c r="AK16" s="26"/>
      <c r="AL16" s="26"/>
      <c r="AM16" s="26"/>
      <c r="AN16" s="27"/>
      <c r="AO16" s="130"/>
      <c r="AP16" s="122"/>
      <c r="AQ16" s="122"/>
      <c r="AR16" s="122"/>
      <c r="AS16" s="122"/>
      <c r="AT16" s="122"/>
      <c r="AU16" s="122"/>
      <c r="AV16" s="122"/>
      <c r="AW16" s="122"/>
      <c r="AX16" s="122"/>
      <c r="AY16" s="96"/>
      <c r="AZ16" s="97"/>
      <c r="BA16" s="97"/>
      <c r="BB16" s="97"/>
      <c r="BC16" s="98"/>
      <c r="BD16" s="8"/>
    </row>
    <row r="17" spans="1:55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G17"/>
      <c r="AH17"/>
      <c r="AJ17" s="31" t="s">
        <v>41</v>
      </c>
      <c r="AK17" s="31"/>
      <c r="AL17" s="31"/>
      <c r="AM17" s="31"/>
      <c r="AN17" s="62"/>
      <c r="AO17" s="121" t="s">
        <v>45</v>
      </c>
      <c r="AP17" s="121"/>
      <c r="AQ17" s="121"/>
      <c r="AR17" s="121"/>
      <c r="AS17" s="121"/>
      <c r="AT17" s="121" t="s">
        <v>45</v>
      </c>
      <c r="AU17" s="121"/>
      <c r="AV17" s="121"/>
      <c r="AW17" s="121"/>
      <c r="AX17" s="121"/>
      <c r="AY17" s="90">
        <v>7</v>
      </c>
      <c r="AZ17" s="91"/>
      <c r="BA17" s="91"/>
      <c r="BB17" s="91"/>
      <c r="BC17" s="92"/>
    </row>
    <row r="18" spans="1:55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G18"/>
      <c r="AH18"/>
      <c r="AJ18" s="26"/>
      <c r="AK18" s="26"/>
      <c r="AL18" s="26"/>
      <c r="AM18" s="26"/>
      <c r="AN18" s="27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96"/>
      <c r="AZ18" s="97"/>
      <c r="BA18" s="97"/>
      <c r="BB18" s="97"/>
      <c r="BC18" s="98"/>
    </row>
    <row r="19" spans="1:55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G19"/>
      <c r="AH19"/>
      <c r="AJ19" s="31" t="s">
        <v>40</v>
      </c>
      <c r="AK19" s="31"/>
      <c r="AL19" s="31"/>
      <c r="AM19" s="31"/>
      <c r="AN19" s="62"/>
      <c r="AO19" s="129">
        <f>3763+971</f>
        <v>4734</v>
      </c>
      <c r="AP19" s="121"/>
      <c r="AQ19" s="121"/>
      <c r="AR19" s="121"/>
      <c r="AS19" s="121"/>
      <c r="AT19" s="121">
        <v>5662</v>
      </c>
      <c r="AU19" s="121"/>
      <c r="AV19" s="121"/>
      <c r="AW19" s="121"/>
      <c r="AX19" s="121"/>
      <c r="AY19" s="90">
        <v>6040</v>
      </c>
      <c r="AZ19" s="91"/>
      <c r="BA19" s="91"/>
      <c r="BB19" s="91"/>
      <c r="BC19" s="92"/>
    </row>
    <row r="20" spans="1:55" ht="22.5" customHeight="1">
      <c r="A20" s="2"/>
      <c r="B20" s="2"/>
      <c r="C20" s="2"/>
      <c r="D20" s="2"/>
      <c r="E20" s="2"/>
      <c r="AG20"/>
      <c r="AH20"/>
      <c r="AJ20" s="26"/>
      <c r="AK20" s="26"/>
      <c r="AL20" s="26"/>
      <c r="AM20" s="26"/>
      <c r="AN20" s="27"/>
      <c r="AO20" s="130"/>
      <c r="AP20" s="122"/>
      <c r="AQ20" s="122"/>
      <c r="AR20" s="122"/>
      <c r="AS20" s="122"/>
      <c r="AT20" s="122"/>
      <c r="AU20" s="122"/>
      <c r="AV20" s="122"/>
      <c r="AW20" s="122"/>
      <c r="AX20" s="122"/>
      <c r="AY20" s="96"/>
      <c r="AZ20" s="97"/>
      <c r="BA20" s="97"/>
      <c r="BB20" s="97"/>
      <c r="BC20" s="98"/>
    </row>
    <row r="21" spans="9:55" ht="22.5" customHeight="1">
      <c r="I21" s="52" t="s">
        <v>22</v>
      </c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1"/>
      <c r="AE21" s="1"/>
      <c r="AF21" s="14"/>
      <c r="AG21"/>
      <c r="AH21"/>
      <c r="AI21" s="14"/>
      <c r="AJ21" s="31" t="s">
        <v>39</v>
      </c>
      <c r="AK21" s="31"/>
      <c r="AL21" s="31"/>
      <c r="AM21" s="31"/>
      <c r="AN21" s="62"/>
      <c r="AO21" s="129">
        <f>551+33</f>
        <v>584</v>
      </c>
      <c r="AP21" s="121"/>
      <c r="AQ21" s="121"/>
      <c r="AR21" s="121"/>
      <c r="AS21" s="121"/>
      <c r="AT21" s="121">
        <v>559</v>
      </c>
      <c r="AU21" s="121"/>
      <c r="AV21" s="121"/>
      <c r="AW21" s="121"/>
      <c r="AX21" s="121"/>
      <c r="AY21" s="90">
        <v>697</v>
      </c>
      <c r="AZ21" s="91"/>
      <c r="BA21" s="91"/>
      <c r="BB21" s="91"/>
      <c r="BC21" s="92"/>
    </row>
    <row r="22" spans="1:55" ht="22.5" customHeight="1">
      <c r="A22" s="8"/>
      <c r="B22" s="8"/>
      <c r="C22" s="8"/>
      <c r="V22" s="10"/>
      <c r="W22" s="10"/>
      <c r="AF22" s="7"/>
      <c r="AG22"/>
      <c r="AH22"/>
      <c r="AI22" s="7"/>
      <c r="AJ22" s="26"/>
      <c r="AK22" s="26"/>
      <c r="AL22" s="26"/>
      <c r="AM22" s="26"/>
      <c r="AN22" s="27"/>
      <c r="AO22" s="130"/>
      <c r="AP22" s="122"/>
      <c r="AQ22" s="122"/>
      <c r="AR22" s="122"/>
      <c r="AS22" s="122"/>
      <c r="AT22" s="122"/>
      <c r="AU22" s="122"/>
      <c r="AV22" s="122"/>
      <c r="AW22" s="122"/>
      <c r="AX22" s="122"/>
      <c r="AY22" s="96"/>
      <c r="AZ22" s="97"/>
      <c r="BA22" s="97"/>
      <c r="BB22" s="97"/>
      <c r="BC22" s="98"/>
    </row>
    <row r="23" spans="1:55" ht="22.5" customHeight="1">
      <c r="A23" s="8"/>
      <c r="B23" s="8"/>
      <c r="C23" s="8"/>
      <c r="AE23" s="7"/>
      <c r="AF23" s="7"/>
      <c r="AG23"/>
      <c r="AH23"/>
      <c r="AI23" s="7"/>
      <c r="AJ23" s="31" t="s">
        <v>38</v>
      </c>
      <c r="AK23" s="31"/>
      <c r="AL23" s="31"/>
      <c r="AM23" s="31"/>
      <c r="AN23" s="62"/>
      <c r="AO23" s="129">
        <f>3836+434</f>
        <v>4270</v>
      </c>
      <c r="AP23" s="121"/>
      <c r="AQ23" s="121"/>
      <c r="AR23" s="121"/>
      <c r="AS23" s="121"/>
      <c r="AT23" s="121">
        <v>4121</v>
      </c>
      <c r="AU23" s="121"/>
      <c r="AV23" s="121"/>
      <c r="AW23" s="121"/>
      <c r="AX23" s="121"/>
      <c r="AY23" s="90">
        <v>3925</v>
      </c>
      <c r="AZ23" s="91"/>
      <c r="BA23" s="91"/>
      <c r="BB23" s="91"/>
      <c r="BC23" s="92"/>
    </row>
    <row r="24" spans="1:55" ht="22.5" customHeight="1">
      <c r="A24" s="3" t="s">
        <v>2</v>
      </c>
      <c r="B24" s="3"/>
      <c r="C24" s="3"/>
      <c r="D24" s="3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E24" s="7"/>
      <c r="AF24" s="9"/>
      <c r="AG24"/>
      <c r="AH24"/>
      <c r="AI24" s="9"/>
      <c r="AJ24" s="37"/>
      <c r="AK24" s="37"/>
      <c r="AL24" s="37"/>
      <c r="AM24" s="37"/>
      <c r="AN24" s="29"/>
      <c r="AO24" s="130"/>
      <c r="AP24" s="122"/>
      <c r="AQ24" s="122"/>
      <c r="AR24" s="122"/>
      <c r="AS24" s="122"/>
      <c r="AT24" s="122"/>
      <c r="AU24" s="122"/>
      <c r="AV24" s="122"/>
      <c r="AW24" s="122"/>
      <c r="AX24" s="122"/>
      <c r="AY24" s="96"/>
      <c r="AZ24" s="97"/>
      <c r="BA24" s="97"/>
      <c r="BB24" s="97"/>
      <c r="BC24" s="98"/>
    </row>
    <row r="25" spans="1:55" ht="22.5" customHeight="1">
      <c r="A25" s="31" t="s">
        <v>3</v>
      </c>
      <c r="B25" s="31"/>
      <c r="C25" s="31"/>
      <c r="D25" s="71"/>
      <c r="E25" s="30" t="s">
        <v>0</v>
      </c>
      <c r="F25" s="31"/>
      <c r="G25" s="31"/>
      <c r="H25" s="62"/>
      <c r="I25" s="30" t="s">
        <v>10</v>
      </c>
      <c r="J25" s="63"/>
      <c r="K25" s="63"/>
      <c r="L25" s="63"/>
      <c r="M25" s="64"/>
      <c r="N25" s="30" t="s">
        <v>10</v>
      </c>
      <c r="O25" s="31"/>
      <c r="P25" s="31"/>
      <c r="Q25" s="31"/>
      <c r="R25" s="62"/>
      <c r="S25" s="30" t="s">
        <v>11</v>
      </c>
      <c r="T25" s="31"/>
      <c r="U25" s="31"/>
      <c r="V25" s="31"/>
      <c r="W25" s="31"/>
      <c r="X25" s="21"/>
      <c r="Y25" s="21"/>
      <c r="AE25" s="7"/>
      <c r="AF25" s="7"/>
      <c r="AG25"/>
      <c r="AH25"/>
      <c r="AI25" s="7"/>
      <c r="AJ25" s="31" t="s">
        <v>37</v>
      </c>
      <c r="AK25" s="31"/>
      <c r="AL25" s="31"/>
      <c r="AM25" s="31"/>
      <c r="AN25" s="62"/>
      <c r="AO25" s="115">
        <f>942+30</f>
        <v>972</v>
      </c>
      <c r="AP25" s="82"/>
      <c r="AQ25" s="82"/>
      <c r="AR25" s="82"/>
      <c r="AS25" s="82"/>
      <c r="AT25" s="82">
        <v>1050</v>
      </c>
      <c r="AU25" s="82"/>
      <c r="AV25" s="82"/>
      <c r="AW25" s="82"/>
      <c r="AX25" s="82"/>
      <c r="AY25" s="123">
        <v>1162</v>
      </c>
      <c r="AZ25" s="124"/>
      <c r="BA25" s="124"/>
      <c r="BB25" s="124"/>
      <c r="BC25" s="125"/>
    </row>
    <row r="26" spans="1:55" ht="22.5" customHeight="1">
      <c r="A26" s="72"/>
      <c r="B26" s="72"/>
      <c r="C26" s="72"/>
      <c r="D26" s="73"/>
      <c r="E26" s="36"/>
      <c r="F26" s="37"/>
      <c r="G26" s="37"/>
      <c r="H26" s="29"/>
      <c r="I26" s="36" t="s">
        <v>12</v>
      </c>
      <c r="J26" s="37"/>
      <c r="K26" s="37"/>
      <c r="L26" s="37"/>
      <c r="M26" s="37"/>
      <c r="N26" s="36" t="s">
        <v>13</v>
      </c>
      <c r="O26" s="37"/>
      <c r="P26" s="37"/>
      <c r="Q26" s="37"/>
      <c r="R26" s="29"/>
      <c r="S26" s="36" t="s">
        <v>14</v>
      </c>
      <c r="T26" s="37"/>
      <c r="U26" s="37"/>
      <c r="V26" s="37"/>
      <c r="W26" s="37"/>
      <c r="X26" s="21"/>
      <c r="Y26" s="21"/>
      <c r="AE26" s="9"/>
      <c r="AF26" s="7"/>
      <c r="AG26"/>
      <c r="AH26"/>
      <c r="AI26" s="7"/>
      <c r="AJ26" s="37" t="s">
        <v>32</v>
      </c>
      <c r="AK26" s="37"/>
      <c r="AL26" s="37"/>
      <c r="AM26" s="37"/>
      <c r="AN26" s="29"/>
      <c r="AO26" s="116"/>
      <c r="AP26" s="83"/>
      <c r="AQ26" s="83"/>
      <c r="AR26" s="83"/>
      <c r="AS26" s="83"/>
      <c r="AT26" s="83"/>
      <c r="AU26" s="83"/>
      <c r="AV26" s="83"/>
      <c r="AW26" s="83"/>
      <c r="AX26" s="83"/>
      <c r="AY26" s="126"/>
      <c r="AZ26" s="127"/>
      <c r="BA26" s="127"/>
      <c r="BB26" s="127"/>
      <c r="BC26" s="128"/>
    </row>
    <row r="27" spans="1:55" ht="22.5" customHeight="1">
      <c r="A27" s="50" t="s">
        <v>25</v>
      </c>
      <c r="B27" s="50"/>
      <c r="C27" s="50"/>
      <c r="D27" s="51"/>
      <c r="E27" s="79">
        <f>SUM(I27:W27)</f>
        <v>3743</v>
      </c>
      <c r="F27" s="80"/>
      <c r="G27" s="80"/>
      <c r="H27" s="80"/>
      <c r="I27" s="68">
        <v>2245</v>
      </c>
      <c r="J27" s="68"/>
      <c r="K27" s="68"/>
      <c r="L27" s="68"/>
      <c r="M27" s="68"/>
      <c r="N27" s="68">
        <v>1013</v>
      </c>
      <c r="O27" s="68"/>
      <c r="P27" s="68"/>
      <c r="Q27" s="68"/>
      <c r="R27" s="68"/>
      <c r="S27" s="68">
        <v>485</v>
      </c>
      <c r="T27" s="68"/>
      <c r="U27" s="68"/>
      <c r="V27" s="68"/>
      <c r="W27" s="68"/>
      <c r="X27" s="13"/>
      <c r="Y27" s="13"/>
      <c r="AE27" s="3"/>
      <c r="AF27" s="7"/>
      <c r="AG27"/>
      <c r="AH27"/>
      <c r="AI27" s="7"/>
      <c r="AJ27" s="31" t="s">
        <v>37</v>
      </c>
      <c r="AK27" s="31"/>
      <c r="AL27" s="31"/>
      <c r="AM27" s="31"/>
      <c r="AN27" s="62"/>
      <c r="AO27" s="117">
        <v>53</v>
      </c>
      <c r="AP27" s="118"/>
      <c r="AQ27" s="118"/>
      <c r="AR27" s="118"/>
      <c r="AS27" s="118"/>
      <c r="AT27" s="118">
        <v>49</v>
      </c>
      <c r="AU27" s="118"/>
      <c r="AV27" s="118"/>
      <c r="AW27" s="118"/>
      <c r="AX27" s="118"/>
      <c r="AY27" s="131">
        <v>42</v>
      </c>
      <c r="AZ27" s="132"/>
      <c r="BA27" s="132"/>
      <c r="BB27" s="132"/>
      <c r="BC27" s="133"/>
    </row>
    <row r="28" spans="1:55" ht="22.5" customHeight="1">
      <c r="A28" s="50" t="str">
        <f>+""&amp;18</f>
        <v>18</v>
      </c>
      <c r="B28" s="50"/>
      <c r="C28" s="50"/>
      <c r="D28" s="51"/>
      <c r="E28" s="77">
        <f>SUM(I28:W28)</f>
        <v>3684</v>
      </c>
      <c r="F28" s="78"/>
      <c r="G28" s="78"/>
      <c r="H28" s="78"/>
      <c r="I28" s="70">
        <v>2240</v>
      </c>
      <c r="J28" s="70"/>
      <c r="K28" s="70"/>
      <c r="L28" s="70"/>
      <c r="M28" s="70"/>
      <c r="N28" s="70">
        <v>1059</v>
      </c>
      <c r="O28" s="70"/>
      <c r="P28" s="70"/>
      <c r="Q28" s="70"/>
      <c r="R28" s="70"/>
      <c r="S28" s="70">
        <v>385</v>
      </c>
      <c r="T28" s="70"/>
      <c r="U28" s="70"/>
      <c r="V28" s="70"/>
      <c r="W28" s="70"/>
      <c r="X28" s="13"/>
      <c r="Y28" s="13"/>
      <c r="AE28" s="3"/>
      <c r="AG28"/>
      <c r="AH28"/>
      <c r="AJ28" s="37" t="s">
        <v>36</v>
      </c>
      <c r="AK28" s="37"/>
      <c r="AL28" s="37"/>
      <c r="AM28" s="37"/>
      <c r="AN28" s="29"/>
      <c r="AO28" s="119"/>
      <c r="AP28" s="120"/>
      <c r="AQ28" s="120"/>
      <c r="AR28" s="120"/>
      <c r="AS28" s="120"/>
      <c r="AT28" s="120"/>
      <c r="AU28" s="120"/>
      <c r="AV28" s="120"/>
      <c r="AW28" s="120"/>
      <c r="AX28" s="120"/>
      <c r="AY28" s="134"/>
      <c r="AZ28" s="135"/>
      <c r="BA28" s="135"/>
      <c r="BB28" s="135"/>
      <c r="BC28" s="136"/>
    </row>
    <row r="29" spans="1:55" ht="22.5" customHeight="1">
      <c r="A29" s="50" t="str">
        <f>+""&amp;19</f>
        <v>19</v>
      </c>
      <c r="B29" s="50"/>
      <c r="C29" s="50"/>
      <c r="D29" s="51"/>
      <c r="E29" s="74">
        <f>SUM(I29:W29)</f>
        <v>3757</v>
      </c>
      <c r="F29" s="75"/>
      <c r="G29" s="75"/>
      <c r="H29" s="76"/>
      <c r="I29" s="58">
        <v>2223</v>
      </c>
      <c r="J29" s="58"/>
      <c r="K29" s="58"/>
      <c r="L29" s="58"/>
      <c r="M29" s="58"/>
      <c r="N29" s="81">
        <v>1154</v>
      </c>
      <c r="O29" s="75"/>
      <c r="P29" s="75"/>
      <c r="Q29" s="75"/>
      <c r="R29" s="76"/>
      <c r="S29" s="81">
        <v>380</v>
      </c>
      <c r="T29" s="75"/>
      <c r="U29" s="75"/>
      <c r="V29" s="75"/>
      <c r="W29" s="76"/>
      <c r="X29" s="13"/>
      <c r="Y29" s="13"/>
      <c r="AE29" s="6"/>
      <c r="AG29"/>
      <c r="AH29"/>
      <c r="AJ29" s="84" t="s">
        <v>35</v>
      </c>
      <c r="AK29" s="84"/>
      <c r="AL29" s="84"/>
      <c r="AM29" s="84"/>
      <c r="AN29" s="85"/>
      <c r="AO29" s="115">
        <f>1146+87</f>
        <v>1233</v>
      </c>
      <c r="AP29" s="82"/>
      <c r="AQ29" s="82"/>
      <c r="AR29" s="82"/>
      <c r="AS29" s="82"/>
      <c r="AT29" s="82">
        <v>1786</v>
      </c>
      <c r="AU29" s="82"/>
      <c r="AV29" s="82"/>
      <c r="AW29" s="82"/>
      <c r="AX29" s="82"/>
      <c r="AY29" s="123">
        <v>2268</v>
      </c>
      <c r="AZ29" s="124"/>
      <c r="BA29" s="124"/>
      <c r="BB29" s="124"/>
      <c r="BC29" s="125"/>
    </row>
    <row r="30" spans="1:55" ht="22.5" customHeight="1">
      <c r="A30" s="18"/>
      <c r="B30" s="18"/>
      <c r="C30" s="18"/>
      <c r="D30" s="18"/>
      <c r="E30" s="20"/>
      <c r="F30" s="18"/>
      <c r="G30" s="18"/>
      <c r="H30" s="18"/>
      <c r="I30" s="69"/>
      <c r="J30" s="69"/>
      <c r="K30" s="69"/>
      <c r="L30" s="69"/>
      <c r="M30" s="6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2"/>
      <c r="Y30" s="22"/>
      <c r="AE30" s="3"/>
      <c r="AG30"/>
      <c r="AH30"/>
      <c r="AJ30" s="86" t="s">
        <v>34</v>
      </c>
      <c r="AK30" s="86"/>
      <c r="AL30" s="86"/>
      <c r="AM30" s="86"/>
      <c r="AN30" s="89"/>
      <c r="AO30" s="116"/>
      <c r="AP30" s="83"/>
      <c r="AQ30" s="83"/>
      <c r="AR30" s="83"/>
      <c r="AS30" s="83"/>
      <c r="AT30" s="83"/>
      <c r="AU30" s="83"/>
      <c r="AV30" s="83"/>
      <c r="AW30" s="83"/>
      <c r="AX30" s="83"/>
      <c r="AY30" s="126"/>
      <c r="AZ30" s="127"/>
      <c r="BA30" s="127"/>
      <c r="BB30" s="127"/>
      <c r="BC30" s="128"/>
    </row>
    <row r="31" spans="1:55" ht="22.5" customHeight="1">
      <c r="A31" s="57" t="s">
        <v>21</v>
      </c>
      <c r="B31" s="57"/>
      <c r="C31" s="57"/>
      <c r="D31" s="57"/>
      <c r="E31" s="57"/>
      <c r="F31" s="57"/>
      <c r="G31" s="57"/>
      <c r="H31" s="57"/>
      <c r="I31" s="57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E31" s="7"/>
      <c r="AG31"/>
      <c r="AH31"/>
      <c r="AJ31" s="84" t="s">
        <v>33</v>
      </c>
      <c r="AK31" s="84"/>
      <c r="AL31" s="84"/>
      <c r="AM31" s="84"/>
      <c r="AN31" s="85"/>
      <c r="AO31" s="115">
        <f>693+191</f>
        <v>884</v>
      </c>
      <c r="AP31" s="82"/>
      <c r="AQ31" s="82"/>
      <c r="AR31" s="82"/>
      <c r="AS31" s="82"/>
      <c r="AT31" s="82">
        <v>918</v>
      </c>
      <c r="AU31" s="82"/>
      <c r="AV31" s="82"/>
      <c r="AW31" s="82"/>
      <c r="AX31" s="82"/>
      <c r="AY31" s="123">
        <v>1039</v>
      </c>
      <c r="AZ31" s="124"/>
      <c r="BA31" s="124"/>
      <c r="BB31" s="124"/>
      <c r="BC31" s="125"/>
    </row>
    <row r="32" spans="10:55" ht="22.5" customHeight="1"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AE32" s="7"/>
      <c r="AG32"/>
      <c r="AH32"/>
      <c r="AJ32" s="86" t="s">
        <v>32</v>
      </c>
      <c r="AK32" s="87"/>
      <c r="AL32" s="87"/>
      <c r="AM32" s="87"/>
      <c r="AN32" s="88"/>
      <c r="AO32" s="116"/>
      <c r="AP32" s="83"/>
      <c r="AQ32" s="83"/>
      <c r="AR32" s="83"/>
      <c r="AS32" s="83"/>
      <c r="AT32" s="83"/>
      <c r="AU32" s="83"/>
      <c r="AV32" s="83"/>
      <c r="AW32" s="83"/>
      <c r="AX32" s="83"/>
      <c r="AY32" s="126"/>
      <c r="AZ32" s="127"/>
      <c r="BA32" s="127"/>
      <c r="BB32" s="127"/>
      <c r="BC32" s="128"/>
    </row>
    <row r="33" spans="1:55" ht="22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AG33"/>
      <c r="AH33"/>
      <c r="AJ33" s="84" t="s">
        <v>31</v>
      </c>
      <c r="AK33" s="84"/>
      <c r="AL33" s="84"/>
      <c r="AM33" s="84"/>
      <c r="AN33" s="85"/>
      <c r="AO33" s="113" t="s">
        <v>45</v>
      </c>
      <c r="AP33" s="111"/>
      <c r="AQ33" s="111"/>
      <c r="AR33" s="111"/>
      <c r="AS33" s="111"/>
      <c r="AT33" s="111">
        <v>150</v>
      </c>
      <c r="AU33" s="111"/>
      <c r="AV33" s="111"/>
      <c r="AW33" s="111"/>
      <c r="AX33" s="111"/>
      <c r="AY33" s="105">
        <v>606</v>
      </c>
      <c r="AZ33" s="106"/>
      <c r="BA33" s="106"/>
      <c r="BB33" s="106"/>
      <c r="BC33" s="107"/>
    </row>
    <row r="34" spans="32:55" ht="22.5" customHeight="1">
      <c r="AF34"/>
      <c r="AG34"/>
      <c r="AH34"/>
      <c r="AI34"/>
      <c r="AJ34" s="37" t="s">
        <v>42</v>
      </c>
      <c r="AK34" s="37"/>
      <c r="AL34" s="37"/>
      <c r="AM34" s="37"/>
      <c r="AN34" s="29"/>
      <c r="AO34" s="114"/>
      <c r="AP34" s="112"/>
      <c r="AQ34" s="112"/>
      <c r="AR34" s="112"/>
      <c r="AS34" s="112"/>
      <c r="AT34" s="112"/>
      <c r="AU34" s="112"/>
      <c r="AV34" s="112"/>
      <c r="AW34" s="112"/>
      <c r="AX34" s="112"/>
      <c r="AY34" s="108"/>
      <c r="AZ34" s="109"/>
      <c r="BA34" s="109"/>
      <c r="BB34" s="109"/>
      <c r="BC34" s="110"/>
    </row>
    <row r="35" spans="32:55" ht="22.5" customHeight="1">
      <c r="AF35"/>
      <c r="AG35"/>
      <c r="AH35"/>
      <c r="AI35"/>
      <c r="AJ35" s="84" t="s">
        <v>31</v>
      </c>
      <c r="AK35" s="84"/>
      <c r="AL35" s="84"/>
      <c r="AM35" s="84"/>
      <c r="AN35" s="85"/>
      <c r="AO35" s="113">
        <f>115</f>
        <v>115</v>
      </c>
      <c r="AP35" s="111"/>
      <c r="AQ35" s="111"/>
      <c r="AR35" s="111"/>
      <c r="AS35" s="111"/>
      <c r="AT35" s="111">
        <v>176</v>
      </c>
      <c r="AU35" s="111"/>
      <c r="AV35" s="111"/>
      <c r="AW35" s="111"/>
      <c r="AX35" s="111"/>
      <c r="AY35" s="105">
        <v>164</v>
      </c>
      <c r="AZ35" s="106"/>
      <c r="BA35" s="106"/>
      <c r="BB35" s="106"/>
      <c r="BC35" s="107"/>
    </row>
    <row r="36" spans="32:55" ht="22.5" customHeight="1">
      <c r="AF36"/>
      <c r="AG36"/>
      <c r="AH36"/>
      <c r="AI36"/>
      <c r="AJ36" s="37" t="s">
        <v>30</v>
      </c>
      <c r="AK36" s="37"/>
      <c r="AL36" s="37"/>
      <c r="AM36" s="37"/>
      <c r="AN36" s="29"/>
      <c r="AO36" s="114"/>
      <c r="AP36" s="112"/>
      <c r="AQ36" s="112"/>
      <c r="AR36" s="112"/>
      <c r="AS36" s="112"/>
      <c r="AT36" s="112"/>
      <c r="AU36" s="112"/>
      <c r="AV36" s="112"/>
      <c r="AW36" s="112"/>
      <c r="AX36" s="112"/>
      <c r="AY36" s="108"/>
      <c r="AZ36" s="109"/>
      <c r="BA36" s="109"/>
      <c r="BB36" s="109"/>
      <c r="BC36" s="110"/>
    </row>
    <row r="37" spans="32:55" ht="22.5" customHeight="1">
      <c r="AF37"/>
      <c r="AG37"/>
      <c r="AH37"/>
      <c r="AI37"/>
      <c r="AJ37" s="31" t="s">
        <v>43</v>
      </c>
      <c r="AK37" s="140"/>
      <c r="AL37" s="140"/>
      <c r="AM37" s="140"/>
      <c r="AN37" s="71"/>
      <c r="AO37" s="113" t="s">
        <v>45</v>
      </c>
      <c r="AP37" s="141"/>
      <c r="AQ37" s="141"/>
      <c r="AR37" s="141"/>
      <c r="AS37" s="141"/>
      <c r="AT37" s="111" t="s">
        <v>45</v>
      </c>
      <c r="AU37" s="141"/>
      <c r="AV37" s="141"/>
      <c r="AW37" s="141"/>
      <c r="AX37" s="141"/>
      <c r="AY37" s="105">
        <v>13</v>
      </c>
      <c r="AZ37" s="141"/>
      <c r="BA37" s="141"/>
      <c r="BB37" s="141"/>
      <c r="BC37" s="144"/>
    </row>
    <row r="38" spans="32:55" ht="22.5" customHeight="1">
      <c r="AF38"/>
      <c r="AG38"/>
      <c r="AH38"/>
      <c r="AI38"/>
      <c r="AJ38" s="37" t="s">
        <v>44</v>
      </c>
      <c r="AK38" s="37"/>
      <c r="AL38" s="37"/>
      <c r="AM38" s="37"/>
      <c r="AN38" s="29"/>
      <c r="AO38" s="142"/>
      <c r="AP38" s="143"/>
      <c r="AQ38" s="143"/>
      <c r="AR38" s="143"/>
      <c r="AS38" s="143"/>
      <c r="AT38" s="143"/>
      <c r="AU38" s="143"/>
      <c r="AV38" s="143"/>
      <c r="AW38" s="143"/>
      <c r="AX38" s="143"/>
      <c r="AY38" s="145"/>
      <c r="AZ38" s="143"/>
      <c r="BA38" s="143"/>
      <c r="BB38" s="143"/>
      <c r="BC38" s="146"/>
    </row>
    <row r="39" spans="32:55" ht="22.5" customHeight="1">
      <c r="AF39"/>
      <c r="AG39"/>
      <c r="AH39"/>
      <c r="AI39"/>
      <c r="AJ39" s="31" t="s">
        <v>29</v>
      </c>
      <c r="AK39" s="140"/>
      <c r="AL39" s="140"/>
      <c r="AM39" s="140"/>
      <c r="AN39" s="71"/>
      <c r="AO39" s="113">
        <f>125+33</f>
        <v>158</v>
      </c>
      <c r="AP39" s="141"/>
      <c r="AQ39" s="141"/>
      <c r="AR39" s="141"/>
      <c r="AS39" s="141"/>
      <c r="AT39" s="111">
        <v>158</v>
      </c>
      <c r="AU39" s="141"/>
      <c r="AV39" s="141"/>
      <c r="AW39" s="141"/>
      <c r="AX39" s="141"/>
      <c r="AY39" s="105">
        <v>162</v>
      </c>
      <c r="AZ39" s="141"/>
      <c r="BA39" s="141"/>
      <c r="BB39" s="141"/>
      <c r="BC39" s="144"/>
    </row>
    <row r="40" spans="32:55" ht="22.5" customHeight="1">
      <c r="AF40"/>
      <c r="AG40"/>
      <c r="AH40"/>
      <c r="AI40"/>
      <c r="AJ40" s="28"/>
      <c r="AK40" s="28"/>
      <c r="AL40" s="28"/>
      <c r="AM40" s="28"/>
      <c r="AN40" s="17"/>
      <c r="AO40" s="142"/>
      <c r="AP40" s="143"/>
      <c r="AQ40" s="143"/>
      <c r="AR40" s="143"/>
      <c r="AS40" s="143"/>
      <c r="AT40" s="143"/>
      <c r="AU40" s="143"/>
      <c r="AV40" s="143"/>
      <c r="AW40" s="143"/>
      <c r="AX40" s="143"/>
      <c r="AY40" s="145"/>
      <c r="AZ40" s="143"/>
      <c r="BA40" s="143"/>
      <c r="BB40" s="143"/>
      <c r="BC40" s="146"/>
    </row>
    <row r="41" spans="32:55" ht="22.5" customHeight="1">
      <c r="AF41"/>
      <c r="AG41"/>
      <c r="AH41"/>
      <c r="AI41"/>
      <c r="AJ41" s="31" t="s">
        <v>28</v>
      </c>
      <c r="AK41" s="140"/>
      <c r="AL41" s="140"/>
      <c r="AM41" s="140"/>
      <c r="AN41" s="71"/>
      <c r="AO41" s="147">
        <f>84+33</f>
        <v>117</v>
      </c>
      <c r="AP41" s="148"/>
      <c r="AQ41" s="148"/>
      <c r="AR41" s="148"/>
      <c r="AS41" s="148"/>
      <c r="AT41" s="151">
        <v>95</v>
      </c>
      <c r="AU41" s="151"/>
      <c r="AV41" s="151"/>
      <c r="AW41" s="151"/>
      <c r="AX41" s="151"/>
      <c r="AY41" s="105">
        <v>97</v>
      </c>
      <c r="AZ41" s="151"/>
      <c r="BA41" s="151"/>
      <c r="BB41" s="151"/>
      <c r="BC41" s="153"/>
    </row>
    <row r="42" spans="32:55" ht="22.5" customHeight="1">
      <c r="AF42"/>
      <c r="AG42"/>
      <c r="AH42"/>
      <c r="AI42"/>
      <c r="AJ42" s="28"/>
      <c r="AK42" s="28"/>
      <c r="AL42" s="28"/>
      <c r="AM42" s="28"/>
      <c r="AN42" s="17"/>
      <c r="AO42" s="149"/>
      <c r="AP42" s="150"/>
      <c r="AQ42" s="150"/>
      <c r="AR42" s="150"/>
      <c r="AS42" s="150"/>
      <c r="AT42" s="152"/>
      <c r="AU42" s="152"/>
      <c r="AV42" s="152"/>
      <c r="AW42" s="152"/>
      <c r="AX42" s="152"/>
      <c r="AY42" s="154"/>
      <c r="AZ42" s="152"/>
      <c r="BA42" s="152"/>
      <c r="BB42" s="152"/>
      <c r="BC42" s="155"/>
    </row>
    <row r="43" spans="32:54" ht="22.5" customHeight="1">
      <c r="AF43"/>
      <c r="AG43"/>
      <c r="AH43"/>
      <c r="AI43"/>
      <c r="AJ43" t="s">
        <v>27</v>
      </c>
      <c r="AK43"/>
      <c r="BB43"/>
    </row>
    <row r="44" spans="32:54" ht="22.5" customHeight="1">
      <c r="AF44"/>
      <c r="AG44"/>
      <c r="AH44"/>
      <c r="AI44"/>
      <c r="AJ44"/>
      <c r="AK44"/>
      <c r="BB44"/>
    </row>
    <row r="45" spans="32:54" ht="22.5" customHeight="1">
      <c r="AF45"/>
      <c r="AG45"/>
      <c r="AH45"/>
      <c r="AI45"/>
      <c r="AJ45"/>
      <c r="AK45"/>
      <c r="BB45"/>
    </row>
    <row r="46" spans="32:54" ht="22.5" customHeight="1">
      <c r="AF46"/>
      <c r="AG46"/>
      <c r="AH46"/>
      <c r="AI46"/>
      <c r="AJ46"/>
      <c r="AK46"/>
      <c r="BB46"/>
    </row>
    <row r="47" spans="32:54" ht="22.5" customHeight="1">
      <c r="AF47"/>
      <c r="AG47"/>
      <c r="AH47"/>
      <c r="AI47"/>
      <c r="AJ47"/>
      <c r="AK47"/>
      <c r="BB47"/>
    </row>
    <row r="48" spans="32:54" ht="22.5" customHeight="1">
      <c r="AF48"/>
      <c r="AG48"/>
      <c r="AH48"/>
      <c r="AI48"/>
      <c r="AJ48"/>
      <c r="AK48"/>
      <c r="BB48"/>
    </row>
  </sheetData>
  <mergeCells count="145">
    <mergeCell ref="AJ41:AN41"/>
    <mergeCell ref="AO41:AS42"/>
    <mergeCell ref="AT41:AX42"/>
    <mergeCell ref="AY41:BC42"/>
    <mergeCell ref="AJ39:AN39"/>
    <mergeCell ref="AO39:AS40"/>
    <mergeCell ref="AT39:AX40"/>
    <mergeCell ref="AY39:BC40"/>
    <mergeCell ref="AJ37:AN37"/>
    <mergeCell ref="AO37:AS38"/>
    <mergeCell ref="AT37:AX38"/>
    <mergeCell ref="AY37:BC38"/>
    <mergeCell ref="AJ38:AN38"/>
    <mergeCell ref="AH4:BE4"/>
    <mergeCell ref="AY13:BC14"/>
    <mergeCell ref="AT13:AX14"/>
    <mergeCell ref="AO13:AS14"/>
    <mergeCell ref="AT11:AX12"/>
    <mergeCell ref="AO11:AS12"/>
    <mergeCell ref="AO7:AS7"/>
    <mergeCell ref="AJ7:AN7"/>
    <mergeCell ref="AJ8:AN10"/>
    <mergeCell ref="AJ13:AN13"/>
    <mergeCell ref="AO15:AS16"/>
    <mergeCell ref="AO17:AS18"/>
    <mergeCell ref="AY23:BC24"/>
    <mergeCell ref="AT23:AX24"/>
    <mergeCell ref="AO23:AS24"/>
    <mergeCell ref="AT17:AX18"/>
    <mergeCell ref="AY17:BC18"/>
    <mergeCell ref="AY19:BC20"/>
    <mergeCell ref="AT19:AX20"/>
    <mergeCell ref="AO21:AS22"/>
    <mergeCell ref="AY31:BC32"/>
    <mergeCell ref="AY15:BC16"/>
    <mergeCell ref="AT15:AX16"/>
    <mergeCell ref="AO19:AS20"/>
    <mergeCell ref="AY29:BC30"/>
    <mergeCell ref="AY27:BC28"/>
    <mergeCell ref="AT27:AX28"/>
    <mergeCell ref="AO25:AS26"/>
    <mergeCell ref="AT25:AX26"/>
    <mergeCell ref="AY25:BC26"/>
    <mergeCell ref="AT21:AX22"/>
    <mergeCell ref="AY21:BC22"/>
    <mergeCell ref="AY35:BC36"/>
    <mergeCell ref="AJ35:AN35"/>
    <mergeCell ref="AJ27:AN27"/>
    <mergeCell ref="AJ28:AN28"/>
    <mergeCell ref="AT35:AX36"/>
    <mergeCell ref="AT29:AX30"/>
    <mergeCell ref="AO35:AS36"/>
    <mergeCell ref="AJ34:AN34"/>
    <mergeCell ref="AY8:BC10"/>
    <mergeCell ref="AT8:AX10"/>
    <mergeCell ref="AO8:AS10"/>
    <mergeCell ref="AY33:BC34"/>
    <mergeCell ref="AT33:AX34"/>
    <mergeCell ref="AO33:AS34"/>
    <mergeCell ref="AY11:BC12"/>
    <mergeCell ref="AO31:AS32"/>
    <mergeCell ref="AO27:AS28"/>
    <mergeCell ref="AO29:AS30"/>
    <mergeCell ref="AJ36:AN36"/>
    <mergeCell ref="AJ33:AN33"/>
    <mergeCell ref="M10:P10"/>
    <mergeCell ref="I10:L10"/>
    <mergeCell ref="AJ21:AN21"/>
    <mergeCell ref="AJ23:AN23"/>
    <mergeCell ref="AJ24:AN24"/>
    <mergeCell ref="S27:W27"/>
    <mergeCell ref="AJ19:AN19"/>
    <mergeCell ref="S26:W26"/>
    <mergeCell ref="AT31:AX32"/>
    <mergeCell ref="AJ31:AN31"/>
    <mergeCell ref="AJ32:AN32"/>
    <mergeCell ref="AJ25:AN25"/>
    <mergeCell ref="AJ26:AN26"/>
    <mergeCell ref="AJ29:AN29"/>
    <mergeCell ref="AJ30:AN30"/>
    <mergeCell ref="S25:W25"/>
    <mergeCell ref="S29:W29"/>
    <mergeCell ref="S28:W28"/>
    <mergeCell ref="AJ17:AN17"/>
    <mergeCell ref="AJ15:AN15"/>
    <mergeCell ref="A25:D26"/>
    <mergeCell ref="E29:H29"/>
    <mergeCell ref="E28:H28"/>
    <mergeCell ref="E27:H27"/>
    <mergeCell ref="E25:H26"/>
    <mergeCell ref="A28:D28"/>
    <mergeCell ref="A29:D29"/>
    <mergeCell ref="N29:R29"/>
    <mergeCell ref="N28:R28"/>
    <mergeCell ref="I26:M26"/>
    <mergeCell ref="N27:R27"/>
    <mergeCell ref="A27:D27"/>
    <mergeCell ref="I30:M30"/>
    <mergeCell ref="I27:M27"/>
    <mergeCell ref="I28:M28"/>
    <mergeCell ref="Q10:T10"/>
    <mergeCell ref="Q13:T13"/>
    <mergeCell ref="U13:X13"/>
    <mergeCell ref="AC13:AF13"/>
    <mergeCell ref="Y13:AB13"/>
    <mergeCell ref="Y10:AB10"/>
    <mergeCell ref="AC10:AF10"/>
    <mergeCell ref="Y11:AB11"/>
    <mergeCell ref="AC11:AF11"/>
    <mergeCell ref="AJ11:AN11"/>
    <mergeCell ref="Q12:T12"/>
    <mergeCell ref="Q11:T11"/>
    <mergeCell ref="U11:X11"/>
    <mergeCell ref="AC12:AF12"/>
    <mergeCell ref="Y12:AB12"/>
    <mergeCell ref="M13:P13"/>
    <mergeCell ref="M12:P12"/>
    <mergeCell ref="M11:P11"/>
    <mergeCell ref="A31:I31"/>
    <mergeCell ref="E12:H12"/>
    <mergeCell ref="E13:H13"/>
    <mergeCell ref="A13:D13"/>
    <mergeCell ref="N26:R26"/>
    <mergeCell ref="N25:R25"/>
    <mergeCell ref="I25:M25"/>
    <mergeCell ref="A1:L1"/>
    <mergeCell ref="I21:X21"/>
    <mergeCell ref="I29:M29"/>
    <mergeCell ref="A12:D12"/>
    <mergeCell ref="A15:J15"/>
    <mergeCell ref="U12:X12"/>
    <mergeCell ref="I11:L11"/>
    <mergeCell ref="I12:L12"/>
    <mergeCell ref="I13:L13"/>
    <mergeCell ref="E11:H11"/>
    <mergeCell ref="BA1:BJ1"/>
    <mergeCell ref="Y9:AF9"/>
    <mergeCell ref="A10:D10"/>
    <mergeCell ref="A11:D11"/>
    <mergeCell ref="E10:H10"/>
    <mergeCell ref="I7:W7"/>
    <mergeCell ref="AJ6:AY6"/>
    <mergeCell ref="AY7:BC7"/>
    <mergeCell ref="AT7:AX7"/>
    <mergeCell ref="U10:X10"/>
  </mergeCells>
  <printOptions/>
  <pageMargins left="0.3937007874015748" right="0" top="0.5905511811023623" bottom="0" header="0.5118110236220472" footer="0.5118110236220472"/>
  <pageSetup horizontalDpi="600" verticalDpi="600" orientation="portrait" paperSize="9" scale="85" r:id="rId3"/>
  <colBreaks count="1" manualBreakCount="1">
    <brk id="3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tabSelected="1" zoomScaleSheetLayoutView="100" workbookViewId="0" topLeftCell="A1">
      <selection activeCell="AT7" sqref="AT7"/>
    </sheetView>
  </sheetViews>
  <sheetFormatPr defaultColWidth="9.00390625" defaultRowHeight="22.5" customHeight="1"/>
  <cols>
    <col min="1" max="30" width="2.625" style="0" customWidth="1"/>
    <col min="31" max="31" width="3.625" style="0" customWidth="1"/>
    <col min="32" max="32" width="2.625" style="8" customWidth="1"/>
    <col min="33" max="36" width="2.625" style="0" customWidth="1"/>
    <col min="37" max="46" width="4.50390625" style="0" customWidth="1"/>
    <col min="47" max="52" width="3.75390625" style="0" customWidth="1"/>
  </cols>
  <sheetData>
    <row r="1" spans="1:14" ht="22.5" customHeight="1">
      <c r="A1" s="156"/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7" spans="9:36" ht="22.5" customHeight="1">
      <c r="I7" s="52" t="s">
        <v>49</v>
      </c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AJ7" s="1"/>
    </row>
    <row r="8" spans="32:35" ht="22.5" customHeight="1">
      <c r="AF8"/>
      <c r="AG8" s="7"/>
      <c r="AH8" s="7"/>
      <c r="AI8" s="7"/>
    </row>
    <row r="9" spans="1:36" ht="22.5" customHeight="1">
      <c r="A9" s="5" t="s">
        <v>50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47" t="s">
        <v>24</v>
      </c>
      <c r="Z9" s="47"/>
      <c r="AA9" s="47"/>
      <c r="AB9" s="47"/>
      <c r="AC9" s="47"/>
      <c r="AD9" s="47"/>
      <c r="AE9" s="47"/>
      <c r="AF9" s="47"/>
      <c r="AG9" s="7"/>
      <c r="AH9" s="7"/>
      <c r="AI9" s="7"/>
      <c r="AJ9" s="7"/>
    </row>
    <row r="10" spans="1:36" ht="22.5" customHeight="1">
      <c r="A10" s="48" t="s">
        <v>3</v>
      </c>
      <c r="B10" s="48"/>
      <c r="C10" s="48"/>
      <c r="D10" s="49"/>
      <c r="E10" s="164" t="s">
        <v>0</v>
      </c>
      <c r="F10" s="164"/>
      <c r="G10" s="164"/>
      <c r="H10" s="164"/>
      <c r="I10" s="165" t="s">
        <v>47</v>
      </c>
      <c r="J10" s="165"/>
      <c r="K10" s="165"/>
      <c r="L10" s="165"/>
      <c r="M10" s="165" t="s">
        <v>48</v>
      </c>
      <c r="N10" s="165"/>
      <c r="O10" s="165"/>
      <c r="P10" s="165"/>
      <c r="Q10" s="157" t="s">
        <v>5</v>
      </c>
      <c r="R10" s="158"/>
      <c r="S10" s="158"/>
      <c r="T10" s="159"/>
      <c r="U10" s="157" t="s">
        <v>6</v>
      </c>
      <c r="V10" s="158"/>
      <c r="W10" s="158"/>
      <c r="X10" s="159"/>
      <c r="Y10" s="157" t="s">
        <v>7</v>
      </c>
      <c r="Z10" s="158"/>
      <c r="AA10" s="158"/>
      <c r="AB10" s="159"/>
      <c r="AC10" s="157" t="s">
        <v>8</v>
      </c>
      <c r="AD10" s="158"/>
      <c r="AE10" s="158"/>
      <c r="AF10" s="159"/>
      <c r="AG10" s="157" t="s">
        <v>9</v>
      </c>
      <c r="AH10" s="158"/>
      <c r="AI10" s="158"/>
      <c r="AJ10" s="158"/>
    </row>
    <row r="11" spans="1:36" ht="22.5" customHeight="1">
      <c r="A11" s="160" t="s">
        <v>46</v>
      </c>
      <c r="B11" s="160"/>
      <c r="C11" s="160"/>
      <c r="D11" s="163"/>
      <c r="E11" s="40">
        <f>SUM(I11:AJ11)</f>
        <v>1510</v>
      </c>
      <c r="F11" s="41"/>
      <c r="G11" s="41"/>
      <c r="H11" s="41"/>
      <c r="I11" s="60">
        <v>250</v>
      </c>
      <c r="J11" s="60"/>
      <c r="K11" s="60"/>
      <c r="L11" s="60"/>
      <c r="M11" s="60">
        <v>184</v>
      </c>
      <c r="N11" s="60"/>
      <c r="O11" s="60"/>
      <c r="P11" s="60"/>
      <c r="Q11" s="65">
        <v>339</v>
      </c>
      <c r="R11" s="65"/>
      <c r="S11" s="65"/>
      <c r="T11" s="65"/>
      <c r="U11" s="65">
        <v>196</v>
      </c>
      <c r="V11" s="65"/>
      <c r="W11" s="65"/>
      <c r="X11" s="65"/>
      <c r="Y11" s="65">
        <v>224</v>
      </c>
      <c r="Z11" s="65"/>
      <c r="AA11" s="65"/>
      <c r="AB11" s="65"/>
      <c r="AC11" s="65">
        <v>163</v>
      </c>
      <c r="AD11" s="65"/>
      <c r="AE11" s="65"/>
      <c r="AF11" s="65"/>
      <c r="AG11" s="160">
        <v>154</v>
      </c>
      <c r="AH11" s="160"/>
      <c r="AI11" s="160"/>
      <c r="AJ11" s="160"/>
    </row>
    <row r="12" spans="1:36" s="8" customFormat="1" ht="22.5" customHeight="1">
      <c r="A12" s="50" t="str">
        <f>+""&amp;19</f>
        <v>19</v>
      </c>
      <c r="B12" s="50"/>
      <c r="C12" s="50"/>
      <c r="D12" s="50"/>
      <c r="E12" s="161">
        <f>SUM(I12:AJ12)</f>
        <v>1567</v>
      </c>
      <c r="F12" s="162"/>
      <c r="G12" s="162"/>
      <c r="H12" s="162"/>
      <c r="I12" s="61">
        <v>239</v>
      </c>
      <c r="J12" s="61"/>
      <c r="K12" s="61"/>
      <c r="L12" s="61"/>
      <c r="M12" s="61">
        <v>221</v>
      </c>
      <c r="N12" s="61"/>
      <c r="O12" s="61"/>
      <c r="P12" s="61"/>
      <c r="Q12" s="59">
        <v>289</v>
      </c>
      <c r="R12" s="59"/>
      <c r="S12" s="59"/>
      <c r="T12" s="59"/>
      <c r="U12" s="59">
        <v>233</v>
      </c>
      <c r="V12" s="59"/>
      <c r="W12" s="59"/>
      <c r="X12" s="59"/>
      <c r="Y12" s="59">
        <v>253</v>
      </c>
      <c r="Z12" s="59"/>
      <c r="AA12" s="59"/>
      <c r="AB12" s="59"/>
      <c r="AC12" s="59">
        <v>186</v>
      </c>
      <c r="AD12" s="59"/>
      <c r="AE12" s="59"/>
      <c r="AF12" s="59"/>
      <c r="AG12" s="50">
        <v>146</v>
      </c>
      <c r="AH12" s="50"/>
      <c r="AI12" s="50"/>
      <c r="AJ12" s="50"/>
    </row>
    <row r="13" spans="1:36" ht="22.5" customHeight="1">
      <c r="A13" s="50" t="str">
        <f>+""&amp;20</f>
        <v>20</v>
      </c>
      <c r="B13" s="50"/>
      <c r="C13" s="50"/>
      <c r="D13" s="50"/>
      <c r="E13" s="161">
        <f>SUM(I13:AJ13)</f>
        <v>1652</v>
      </c>
      <c r="F13" s="162"/>
      <c r="G13" s="162"/>
      <c r="H13" s="162"/>
      <c r="I13" s="59">
        <v>252</v>
      </c>
      <c r="J13" s="59"/>
      <c r="K13" s="59"/>
      <c r="L13" s="59"/>
      <c r="M13" s="59">
        <v>276</v>
      </c>
      <c r="N13" s="59"/>
      <c r="O13" s="59"/>
      <c r="P13" s="59"/>
      <c r="Q13" s="59">
        <v>268</v>
      </c>
      <c r="R13" s="59"/>
      <c r="S13" s="59"/>
      <c r="T13" s="59"/>
      <c r="U13" s="59">
        <v>232</v>
      </c>
      <c r="V13" s="59"/>
      <c r="W13" s="59"/>
      <c r="X13" s="59"/>
      <c r="Y13" s="59">
        <v>274</v>
      </c>
      <c r="Z13" s="59"/>
      <c r="AA13" s="59"/>
      <c r="AB13" s="59"/>
      <c r="AC13" s="59">
        <v>205</v>
      </c>
      <c r="AD13" s="59"/>
      <c r="AE13" s="59"/>
      <c r="AF13" s="59"/>
      <c r="AG13" s="59">
        <v>145</v>
      </c>
      <c r="AH13" s="59"/>
      <c r="AI13" s="59"/>
      <c r="AJ13" s="59"/>
    </row>
    <row r="14" spans="1:36" ht="22.5" customHeight="1">
      <c r="A14" s="50" t="str">
        <f>+""&amp;21</f>
        <v>21</v>
      </c>
      <c r="B14" s="50"/>
      <c r="C14" s="50"/>
      <c r="D14" s="51"/>
      <c r="E14" s="161">
        <f>SUM(I14:AJ14)</f>
        <v>1765</v>
      </c>
      <c r="F14" s="162"/>
      <c r="G14" s="162"/>
      <c r="H14" s="162"/>
      <c r="I14" s="59">
        <v>267</v>
      </c>
      <c r="J14" s="59"/>
      <c r="K14" s="59"/>
      <c r="L14" s="59"/>
      <c r="M14" s="59">
        <v>252</v>
      </c>
      <c r="N14" s="59"/>
      <c r="O14" s="59"/>
      <c r="P14" s="59"/>
      <c r="Q14" s="59">
        <v>299</v>
      </c>
      <c r="R14" s="59"/>
      <c r="S14" s="59"/>
      <c r="T14" s="59"/>
      <c r="U14" s="59">
        <v>295</v>
      </c>
      <c r="V14" s="59"/>
      <c r="W14" s="59"/>
      <c r="X14" s="59"/>
      <c r="Y14" s="59">
        <v>264</v>
      </c>
      <c r="Z14" s="59"/>
      <c r="AA14" s="59"/>
      <c r="AB14" s="59"/>
      <c r="AC14" s="59">
        <v>214</v>
      </c>
      <c r="AD14" s="59"/>
      <c r="AE14" s="59"/>
      <c r="AF14" s="59"/>
      <c r="AG14" s="59">
        <v>174</v>
      </c>
      <c r="AH14" s="59"/>
      <c r="AI14" s="59"/>
      <c r="AJ14" s="59"/>
    </row>
    <row r="15" spans="1:37" ht="22.5" customHeight="1">
      <c r="A15" s="4"/>
      <c r="B15" s="4"/>
      <c r="C15" s="4"/>
      <c r="D15" s="12"/>
      <c r="E15" s="4"/>
      <c r="F15" s="4"/>
      <c r="G15" s="4"/>
      <c r="H15" s="4"/>
      <c r="I15" s="4"/>
      <c r="J15" s="4"/>
      <c r="K15" s="4"/>
      <c r="L15" s="5"/>
      <c r="M15" s="4"/>
      <c r="N15" s="4"/>
      <c r="O15" s="4"/>
      <c r="P15" s="5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8"/>
    </row>
    <row r="16" spans="1:31" ht="22.5" customHeight="1">
      <c r="A16" s="57" t="s">
        <v>21</v>
      </c>
      <c r="B16" s="57"/>
      <c r="C16" s="57"/>
      <c r="D16" s="57"/>
      <c r="E16" s="57"/>
      <c r="F16" s="57"/>
      <c r="G16" s="57"/>
      <c r="H16" s="57"/>
      <c r="I16" s="57"/>
      <c r="J16" s="5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22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5" ht="22.5" customHeight="1">
      <c r="A21" s="2"/>
      <c r="B21" s="2"/>
      <c r="C21" s="2"/>
      <c r="D21" s="2"/>
      <c r="E21" s="2"/>
    </row>
    <row r="22" ht="22.5" customHeight="1">
      <c r="AF22"/>
    </row>
    <row r="23" ht="22.5" customHeight="1">
      <c r="AF23"/>
    </row>
    <row r="24" ht="22.5" customHeight="1">
      <c r="AF24"/>
    </row>
    <row r="25" ht="22.5" customHeight="1">
      <c r="AF25"/>
    </row>
    <row r="26" ht="22.5" customHeight="1">
      <c r="AF26"/>
    </row>
    <row r="27" ht="22.5" customHeight="1">
      <c r="AF27"/>
    </row>
    <row r="28" ht="22.5" customHeight="1">
      <c r="AF28"/>
    </row>
    <row r="29" ht="22.5" customHeight="1">
      <c r="AF29"/>
    </row>
    <row r="30" ht="22.5" customHeight="1">
      <c r="AF30"/>
    </row>
    <row r="31" ht="22.5" customHeight="1">
      <c r="AF31"/>
    </row>
    <row r="32" ht="22.5" customHeight="1">
      <c r="AF32"/>
    </row>
    <row r="33" ht="22.5" customHeight="1">
      <c r="AF33"/>
    </row>
    <row r="34" ht="22.5" customHeight="1">
      <c r="AF34"/>
    </row>
    <row r="35" ht="22.5" customHeight="1">
      <c r="AF35"/>
    </row>
    <row r="36" ht="22.5" customHeight="1">
      <c r="AF36"/>
    </row>
    <row r="37" ht="22.5" customHeight="1">
      <c r="AF37"/>
    </row>
  </sheetData>
  <mergeCells count="49">
    <mergeCell ref="AC11:AF11"/>
    <mergeCell ref="Y11:AB11"/>
    <mergeCell ref="AC12:AF12"/>
    <mergeCell ref="Y12:AB12"/>
    <mergeCell ref="AC13:AF13"/>
    <mergeCell ref="M13:P13"/>
    <mergeCell ref="Q13:T13"/>
    <mergeCell ref="U13:X13"/>
    <mergeCell ref="Y13:AB13"/>
    <mergeCell ref="Y9:AF9"/>
    <mergeCell ref="A10:D10"/>
    <mergeCell ref="E10:H10"/>
    <mergeCell ref="U10:X10"/>
    <mergeCell ref="Y10:AB10"/>
    <mergeCell ref="M10:P10"/>
    <mergeCell ref="I10:L10"/>
    <mergeCell ref="Q10:T10"/>
    <mergeCell ref="A11:D11"/>
    <mergeCell ref="I7:W7"/>
    <mergeCell ref="A12:D12"/>
    <mergeCell ref="U12:X12"/>
    <mergeCell ref="U11:X11"/>
    <mergeCell ref="I11:L11"/>
    <mergeCell ref="I12:L12"/>
    <mergeCell ref="M12:P12"/>
    <mergeCell ref="M11:P11"/>
    <mergeCell ref="Q11:T11"/>
    <mergeCell ref="A13:D13"/>
    <mergeCell ref="E13:H13"/>
    <mergeCell ref="I13:L13"/>
    <mergeCell ref="A16:J16"/>
    <mergeCell ref="A14:D14"/>
    <mergeCell ref="E14:H14"/>
    <mergeCell ref="I14:L14"/>
    <mergeCell ref="AG13:AJ13"/>
    <mergeCell ref="A1:N1"/>
    <mergeCell ref="Q12:T12"/>
    <mergeCell ref="AC10:AF10"/>
    <mergeCell ref="AG10:AJ10"/>
    <mergeCell ref="AG11:AJ11"/>
    <mergeCell ref="AG12:AJ12"/>
    <mergeCell ref="E11:H11"/>
    <mergeCell ref="E12:H12"/>
    <mergeCell ref="AC14:AF14"/>
    <mergeCell ref="AG14:AJ14"/>
    <mergeCell ref="M14:P14"/>
    <mergeCell ref="Q14:T14"/>
    <mergeCell ref="U14:X14"/>
    <mergeCell ref="Y14:AB14"/>
  </mergeCells>
  <printOptions/>
  <pageMargins left="0.66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2011-02-16T07:17:42Z</cp:lastPrinted>
  <dcterms:created xsi:type="dcterms:W3CDTF">1997-01-08T22:48:59Z</dcterms:created>
  <dcterms:modified xsi:type="dcterms:W3CDTF">2011-03-04T02:03:08Z</dcterms:modified>
  <cp:category/>
  <cp:version/>
  <cp:contentType/>
  <cp:contentStatus/>
</cp:coreProperties>
</file>