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12表" sheetId="1" r:id="rId1"/>
  </sheets>
  <definedNames>
    <definedName name="_xlnm.Print_Area" localSheetId="0">'第112表'!$A$1:$AL$21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5" authorId="0">
      <text>
        <r>
          <rPr>
            <b/>
            <sz val="10"/>
            <rFont val="ＭＳ Ｐゴシック"/>
            <family val="3"/>
          </rPr>
          <t>＋0.01％調整</t>
        </r>
      </text>
    </comment>
  </commentList>
</comments>
</file>

<file path=xl/sharedStrings.xml><?xml version="1.0" encoding="utf-8"?>
<sst xmlns="http://schemas.openxmlformats.org/spreadsheetml/2006/main" count="24" uniqueCount="17">
  <si>
    <t>総数</t>
  </si>
  <si>
    <t>単位　：　構成比％</t>
  </si>
  <si>
    <t>年度</t>
  </si>
  <si>
    <t>給与所得者</t>
  </si>
  <si>
    <t>営業所得者</t>
  </si>
  <si>
    <t>農業所得者</t>
  </si>
  <si>
    <t>その他の所得者</t>
  </si>
  <si>
    <t>無職</t>
  </si>
  <si>
    <t>世帯数</t>
  </si>
  <si>
    <t>構成比</t>
  </si>
  <si>
    <t>世帯数</t>
  </si>
  <si>
    <t>構成比</t>
  </si>
  <si>
    <t>世帯数</t>
  </si>
  <si>
    <t>資料　：　生活環境部保険年金課（税に関する調）</t>
  </si>
  <si>
    <t>注）世帯数は各年度３月３１日現在である。</t>
  </si>
  <si>
    <t>平成18年度</t>
  </si>
  <si>
    <t>第  １ １ ２  表　  　　国民健康保険納税義務者（世帯）数の推移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</si>
</sst>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38" fontId="6" fillId="0" borderId="0" xfId="49" applyFont="1" applyAlignment="1">
      <alignment/>
    </xf>
    <xf numFmtId="0" fontId="4" fillId="0" borderId="0" xfId="0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6" fillId="0" borderId="0" xfId="49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208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0" xfId="49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distributed" vertical="center"/>
    </xf>
    <xf numFmtId="38" fontId="4" fillId="0" borderId="0" xfId="49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08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38" fontId="6" fillId="0" borderId="17" xfId="49" applyFont="1" applyBorder="1" applyAlignment="1">
      <alignment horizontal="right"/>
    </xf>
    <xf numFmtId="38" fontId="6" fillId="0" borderId="0" xfId="49" applyFont="1" applyAlignment="1">
      <alignment horizontal="right"/>
    </xf>
    <xf numFmtId="38" fontId="6" fillId="0" borderId="0" xfId="49" applyFont="1" applyFill="1" applyBorder="1" applyAlignment="1">
      <alignment horizontal="center"/>
    </xf>
    <xf numFmtId="38" fontId="6" fillId="0" borderId="17" xfId="49" applyFont="1" applyFill="1" applyBorder="1" applyAlignment="1">
      <alignment horizontal="right"/>
    </xf>
    <xf numFmtId="38" fontId="6" fillId="0" borderId="0" xfId="49" applyFont="1" applyFill="1" applyAlignment="1">
      <alignment horizontal="right"/>
    </xf>
    <xf numFmtId="208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8" fontId="6" fillId="0" borderId="0" xfId="49" applyFont="1" applyAlignment="1">
      <alignment horizontal="center"/>
    </xf>
    <xf numFmtId="0" fontId="4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PageLayoutView="0" workbookViewId="0" topLeftCell="A7">
      <selection activeCell="S8" sqref="S8:V9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2.625" style="0" customWidth="1"/>
    <col min="36" max="36" width="0.875" style="0" customWidth="1"/>
    <col min="37" max="37" width="7.875" style="0" customWidth="1"/>
    <col min="38" max="38" width="8.75390625" style="0" customWidth="1"/>
    <col min="39" max="39" width="9.125" style="0" bestFit="1" customWidth="1"/>
  </cols>
  <sheetData>
    <row r="1" spans="1:38" ht="13.5">
      <c r="A1" s="42"/>
      <c r="B1" s="42"/>
      <c r="C1" s="42"/>
      <c r="D1" s="42"/>
      <c r="E1" s="42"/>
      <c r="F1" s="42"/>
      <c r="G1" s="42"/>
      <c r="AF1" s="39"/>
      <c r="AG1" s="39"/>
      <c r="AH1" s="39"/>
      <c r="AI1" s="39"/>
      <c r="AJ1" s="39"/>
      <c r="AK1" s="39"/>
      <c r="AL1" s="39"/>
    </row>
    <row r="4" spans="8:28" ht="14.25">
      <c r="H4" s="7"/>
      <c r="I4" s="28" t="s">
        <v>16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6" spans="2:18" ht="13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38" ht="13.5">
      <c r="B7" s="43" t="s">
        <v>1</v>
      </c>
      <c r="C7" s="4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5"/>
      <c r="AJ7" s="5"/>
      <c r="AK7" s="5"/>
      <c r="AL7" s="5"/>
    </row>
    <row r="8" spans="2:39" ht="31.5" customHeight="1">
      <c r="B8" s="50" t="s">
        <v>2</v>
      </c>
      <c r="C8" s="52" t="s">
        <v>0</v>
      </c>
      <c r="D8" s="53"/>
      <c r="E8" s="53"/>
      <c r="F8" s="53"/>
      <c r="G8" s="54"/>
      <c r="H8" s="34" t="s">
        <v>3</v>
      </c>
      <c r="I8" s="35"/>
      <c r="J8" s="35"/>
      <c r="K8" s="35"/>
      <c r="L8" s="36"/>
      <c r="M8" s="34" t="s">
        <v>4</v>
      </c>
      <c r="N8" s="35"/>
      <c r="O8" s="35"/>
      <c r="P8" s="35"/>
      <c r="Q8" s="35"/>
      <c r="R8" s="35"/>
      <c r="S8" s="34" t="s">
        <v>5</v>
      </c>
      <c r="T8" s="35"/>
      <c r="U8" s="35"/>
      <c r="V8" s="36"/>
      <c r="W8" s="34" t="s">
        <v>6</v>
      </c>
      <c r="X8" s="35"/>
      <c r="Y8" s="35"/>
      <c r="Z8" s="35"/>
      <c r="AA8" s="35"/>
      <c r="AB8" s="35"/>
      <c r="AC8" s="36"/>
      <c r="AD8" s="34" t="s">
        <v>7</v>
      </c>
      <c r="AE8" s="35"/>
      <c r="AF8" s="35"/>
      <c r="AG8" s="35"/>
      <c r="AH8" s="35"/>
      <c r="AI8" s="24"/>
      <c r="AJ8" s="24"/>
      <c r="AK8" s="24"/>
      <c r="AL8" s="24"/>
      <c r="AM8" s="8"/>
    </row>
    <row r="9" spans="2:39" ht="31.5" customHeight="1">
      <c r="B9" s="51"/>
      <c r="C9" s="52" t="s">
        <v>8</v>
      </c>
      <c r="D9" s="53"/>
      <c r="E9" s="54"/>
      <c r="F9" s="52" t="s">
        <v>9</v>
      </c>
      <c r="G9" s="54"/>
      <c r="H9" s="34" t="s">
        <v>10</v>
      </c>
      <c r="I9" s="36"/>
      <c r="J9" s="34" t="s">
        <v>11</v>
      </c>
      <c r="K9" s="35"/>
      <c r="L9" s="36"/>
      <c r="M9" s="34" t="s">
        <v>8</v>
      </c>
      <c r="N9" s="35"/>
      <c r="O9" s="36"/>
      <c r="P9" s="34" t="s">
        <v>11</v>
      </c>
      <c r="Q9" s="35"/>
      <c r="R9" s="35"/>
      <c r="S9" s="56" t="s">
        <v>12</v>
      </c>
      <c r="T9" s="34" t="s">
        <v>11</v>
      </c>
      <c r="U9" s="35"/>
      <c r="V9" s="36"/>
      <c r="W9" s="34" t="s">
        <v>8</v>
      </c>
      <c r="X9" s="35"/>
      <c r="Y9" s="36"/>
      <c r="Z9" s="34" t="s">
        <v>9</v>
      </c>
      <c r="AA9" s="35"/>
      <c r="AB9" s="35"/>
      <c r="AC9" s="36"/>
      <c r="AD9" s="34" t="s">
        <v>8</v>
      </c>
      <c r="AE9" s="35"/>
      <c r="AF9" s="36"/>
      <c r="AG9" s="34" t="s">
        <v>9</v>
      </c>
      <c r="AH9" s="35"/>
      <c r="AI9" s="24"/>
      <c r="AJ9" s="24"/>
      <c r="AK9" s="24"/>
      <c r="AL9" s="24"/>
      <c r="AM9" s="9"/>
    </row>
    <row r="10" spans="2:39" ht="9" customHeight="1">
      <c r="B10" s="10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5"/>
      <c r="AJ10" s="25"/>
      <c r="AK10" s="25"/>
      <c r="AL10" s="25"/>
      <c r="AM10" s="8"/>
    </row>
    <row r="11" spans="2:39" ht="15.75" customHeight="1">
      <c r="B11" s="11" t="s">
        <v>15</v>
      </c>
      <c r="C11" s="44">
        <f>+H11+M11+S11+AD11+W11</f>
        <v>13521</v>
      </c>
      <c r="D11" s="45"/>
      <c r="E11" s="12"/>
      <c r="F11" s="55">
        <f>+ROUND(J11+P11+T11+AG11+Z11,0)</f>
        <v>100</v>
      </c>
      <c r="G11" s="55"/>
      <c r="H11" s="38">
        <v>4662</v>
      </c>
      <c r="I11" s="38"/>
      <c r="J11" s="33">
        <f>+ROUND(H11/$C$11*100,2)</f>
        <v>34.48</v>
      </c>
      <c r="K11" s="33"/>
      <c r="L11" s="33"/>
      <c r="M11" s="29">
        <v>1208</v>
      </c>
      <c r="N11" s="29"/>
      <c r="O11" s="17"/>
      <c r="P11" s="41">
        <f>+ROUND(M11/$C$11*100,2)</f>
        <v>8.93</v>
      </c>
      <c r="Q11" s="41"/>
      <c r="R11" s="13"/>
      <c r="S11" s="15">
        <v>34</v>
      </c>
      <c r="T11" s="32">
        <f>S11/$C$12*100</f>
        <v>0.24924858881313688</v>
      </c>
      <c r="U11" s="32"/>
      <c r="V11" s="32"/>
      <c r="W11" s="37">
        <v>4437</v>
      </c>
      <c r="X11" s="37"/>
      <c r="Y11" s="37"/>
      <c r="Z11" s="33">
        <f>+ROUND(W11/$C11*100,2)</f>
        <v>32.82</v>
      </c>
      <c r="AA11" s="33"/>
      <c r="AB11" s="33"/>
      <c r="AC11" s="19"/>
      <c r="AD11" s="37">
        <v>3180</v>
      </c>
      <c r="AE11" s="37"/>
      <c r="AF11" s="37"/>
      <c r="AG11" s="49">
        <f>+ROUND(AD11/$C11*100,2)</f>
        <v>23.52</v>
      </c>
      <c r="AH11" s="49"/>
      <c r="AI11" s="26"/>
      <c r="AJ11" s="26"/>
      <c r="AK11" s="26"/>
      <c r="AL11" s="21"/>
      <c r="AM11" s="8"/>
    </row>
    <row r="12" spans="2:39" ht="15.75" customHeight="1">
      <c r="B12" s="3" t="str">
        <f>+"          "&amp;19</f>
        <v>          19</v>
      </c>
      <c r="C12" s="44">
        <f>+H12+M12+S12+AD12+W12</f>
        <v>13641</v>
      </c>
      <c r="D12" s="45"/>
      <c r="E12" s="16"/>
      <c r="F12" s="55">
        <f>+ROUND(J12+P12+T12+AG12+Z12,0)</f>
        <v>100</v>
      </c>
      <c r="G12" s="55"/>
      <c r="H12" s="38">
        <v>4680</v>
      </c>
      <c r="I12" s="38"/>
      <c r="J12" s="30">
        <f>+ROUND(H12/$C$12*100,2)</f>
        <v>34.31</v>
      </c>
      <c r="K12" s="30"/>
      <c r="L12" s="30"/>
      <c r="M12" s="29">
        <v>1206</v>
      </c>
      <c r="N12" s="29"/>
      <c r="O12" s="17"/>
      <c r="P12" s="41">
        <f>+ROUND(M12/$C$12*100,2)</f>
        <v>8.84</v>
      </c>
      <c r="Q12" s="41"/>
      <c r="R12" s="13"/>
      <c r="S12" s="15">
        <v>29</v>
      </c>
      <c r="T12" s="32">
        <f>S12/$C$13*100</f>
        <v>0.2130316609123632</v>
      </c>
      <c r="U12" s="32"/>
      <c r="V12" s="32"/>
      <c r="W12" s="37">
        <v>4564</v>
      </c>
      <c r="X12" s="37"/>
      <c r="Y12" s="37"/>
      <c r="Z12" s="33">
        <f>+ROUNDDOWN(W12/$C12*100,2)</f>
        <v>33.45</v>
      </c>
      <c r="AA12" s="33"/>
      <c r="AB12" s="33"/>
      <c r="AC12" s="19"/>
      <c r="AD12" s="37">
        <v>3162</v>
      </c>
      <c r="AE12" s="37"/>
      <c r="AF12" s="37"/>
      <c r="AG12" s="49">
        <f>+ROUND(AD12/$C12*100,2)</f>
        <v>23.18</v>
      </c>
      <c r="AH12" s="49"/>
      <c r="AI12" s="14"/>
      <c r="AJ12" s="14"/>
      <c r="AK12" s="14"/>
      <c r="AL12" s="21"/>
      <c r="AM12" s="8"/>
    </row>
    <row r="13" spans="2:40" ht="15.75" customHeight="1">
      <c r="B13" s="3" t="str">
        <f>+"          "&amp;20</f>
        <v>          20</v>
      </c>
      <c r="C13" s="44">
        <f>+H13+M13+S13+AD13+W13</f>
        <v>13613</v>
      </c>
      <c r="D13" s="45"/>
      <c r="E13" s="16"/>
      <c r="F13" s="46">
        <f>+ROUND(J13+P13+T13+AG13+Z13,0)</f>
        <v>100</v>
      </c>
      <c r="G13" s="46"/>
      <c r="H13" s="38">
        <f>1291+4592+63</f>
        <v>5946</v>
      </c>
      <c r="I13" s="38"/>
      <c r="J13" s="30">
        <f>+ROUND(H13/C$13*100,2)</f>
        <v>43.68</v>
      </c>
      <c r="K13" s="30"/>
      <c r="L13" s="30"/>
      <c r="M13" s="29">
        <v>1161</v>
      </c>
      <c r="N13" s="29"/>
      <c r="O13" s="17"/>
      <c r="P13" s="41">
        <f>+ROUND(M13/C$13*100,2)</f>
        <v>8.53</v>
      </c>
      <c r="Q13" s="41"/>
      <c r="R13" s="19"/>
      <c r="S13" s="15">
        <v>23</v>
      </c>
      <c r="T13" s="32">
        <f>S13/$C$14*100</f>
        <v>0.16505202726946536</v>
      </c>
      <c r="U13" s="32"/>
      <c r="V13" s="32"/>
      <c r="W13" s="38">
        <v>3941</v>
      </c>
      <c r="X13" s="38"/>
      <c r="Y13" s="38"/>
      <c r="Z13" s="30">
        <f>+ROUNDDOWN(W13/$C13*100,2)</f>
        <v>28.95</v>
      </c>
      <c r="AA13" s="30"/>
      <c r="AB13" s="30"/>
      <c r="AC13" s="19"/>
      <c r="AD13" s="38">
        <f>2491+51</f>
        <v>2542</v>
      </c>
      <c r="AE13" s="38"/>
      <c r="AF13" s="38"/>
      <c r="AG13" s="40">
        <f>+ROUND(AD13/$C13*100,2)</f>
        <v>18.67</v>
      </c>
      <c r="AH13" s="40"/>
      <c r="AI13" s="14"/>
      <c r="AJ13" s="14"/>
      <c r="AK13" s="14"/>
      <c r="AL13" s="21"/>
      <c r="AM13" s="20"/>
      <c r="AN13" s="20"/>
    </row>
    <row r="14" spans="2:40" ht="15.75" customHeight="1">
      <c r="B14" s="3" t="str">
        <f>+"          "&amp;21</f>
        <v>          21</v>
      </c>
      <c r="C14" s="44">
        <f>+H14+M14+S14+AD14+W14</f>
        <v>13935</v>
      </c>
      <c r="D14" s="45"/>
      <c r="E14" s="16"/>
      <c r="F14" s="46">
        <f>+ROUND(J14+P14+T14+AG14+Z14,0)</f>
        <v>100</v>
      </c>
      <c r="G14" s="46"/>
      <c r="H14" s="38">
        <v>6529</v>
      </c>
      <c r="I14" s="38"/>
      <c r="J14" s="30">
        <f>+ROUND(H14/C$14*100,2)</f>
        <v>46.85</v>
      </c>
      <c r="K14" s="30"/>
      <c r="L14" s="30"/>
      <c r="M14" s="29">
        <v>1174</v>
      </c>
      <c r="N14" s="29"/>
      <c r="O14" s="17"/>
      <c r="P14" s="31">
        <f>+ROUND(M14/C$14*100,2)+0.01</f>
        <v>8.43</v>
      </c>
      <c r="Q14" s="31"/>
      <c r="R14" s="19"/>
      <c r="S14" s="15">
        <v>20</v>
      </c>
      <c r="T14" s="32">
        <f>+ROUND(S14/C$15*100,2)</f>
        <v>0.14</v>
      </c>
      <c r="U14" s="32"/>
      <c r="V14" s="32"/>
      <c r="W14" s="38">
        <v>4587</v>
      </c>
      <c r="X14" s="38"/>
      <c r="Y14" s="38"/>
      <c r="Z14" s="30">
        <f>+ROUND(W14/$C14*100,2)</f>
        <v>32.92</v>
      </c>
      <c r="AA14" s="30"/>
      <c r="AB14" s="30"/>
      <c r="AC14" s="19"/>
      <c r="AD14" s="38">
        <v>1625</v>
      </c>
      <c r="AE14" s="38"/>
      <c r="AF14" s="38"/>
      <c r="AG14" s="40">
        <f>+ROUND(AD14/$C14*100,2)</f>
        <v>11.66</v>
      </c>
      <c r="AH14" s="40"/>
      <c r="AI14" s="14"/>
      <c r="AJ14" s="14"/>
      <c r="AK14" s="14"/>
      <c r="AL14" s="21"/>
      <c r="AM14" s="20"/>
      <c r="AN14" s="20"/>
    </row>
    <row r="15" spans="2:40" ht="15.75" customHeight="1">
      <c r="B15" s="3" t="str">
        <f>+"          "&amp;22</f>
        <v>          22</v>
      </c>
      <c r="C15" s="47">
        <f>+H15+M15+S15+AD15+W15</f>
        <v>14174</v>
      </c>
      <c r="D15" s="48"/>
      <c r="E15" s="16"/>
      <c r="F15" s="46">
        <f>+ROUND(J15+P15+T15+AG15+Z15,0)</f>
        <v>100</v>
      </c>
      <c r="G15" s="46"/>
      <c r="H15" s="38">
        <v>6517</v>
      </c>
      <c r="I15" s="38"/>
      <c r="J15" s="30">
        <f>+ROUND(H15/C$15*100,2)</f>
        <v>45.98</v>
      </c>
      <c r="K15" s="30"/>
      <c r="L15" s="30"/>
      <c r="M15" s="29">
        <v>1180</v>
      </c>
      <c r="N15" s="29"/>
      <c r="O15" s="17"/>
      <c r="P15" s="31">
        <f>+ROUND(M15/C$15*100,2)+0.01</f>
        <v>8.34</v>
      </c>
      <c r="Q15" s="31"/>
      <c r="R15" s="19"/>
      <c r="S15" s="15">
        <v>15</v>
      </c>
      <c r="T15" s="32">
        <f>+ROUND(S15/C$15*100,2)</f>
        <v>0.11</v>
      </c>
      <c r="U15" s="32"/>
      <c r="V15" s="32"/>
      <c r="W15" s="38">
        <f>526+24+3388+683+64+1+3+22+2+1+3+2+18+1+1+15+54</f>
        <v>4808</v>
      </c>
      <c r="X15" s="38"/>
      <c r="Y15" s="38"/>
      <c r="Z15" s="30">
        <f>+ROUND(W15/$C15*100,2)</f>
        <v>33.92</v>
      </c>
      <c r="AA15" s="30"/>
      <c r="AB15" s="30"/>
      <c r="AC15" s="19"/>
      <c r="AD15" s="38">
        <f>1532+124-2</f>
        <v>1654</v>
      </c>
      <c r="AE15" s="38"/>
      <c r="AF15" s="38"/>
      <c r="AG15" s="40">
        <f>+ROUND(AD15/$C15*100,2)</f>
        <v>11.67</v>
      </c>
      <c r="AH15" s="40"/>
      <c r="AI15" s="14"/>
      <c r="AJ15" s="14"/>
      <c r="AK15" s="14"/>
      <c r="AL15" s="21"/>
      <c r="AM15" s="20"/>
      <c r="AN15" s="20"/>
    </row>
    <row r="16" spans="2:39" ht="9" customHeight="1">
      <c r="B16" s="6"/>
      <c r="C16" s="2"/>
      <c r="D16" s="2"/>
      <c r="E16" s="2"/>
      <c r="F16" s="2"/>
      <c r="G16" s="2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3"/>
      <c r="AE16" s="23"/>
      <c r="AF16" s="23"/>
      <c r="AG16" s="23"/>
      <c r="AH16" s="23"/>
      <c r="AI16" s="27"/>
      <c r="AJ16" s="27"/>
      <c r="AK16" s="27"/>
      <c r="AL16" s="25"/>
      <c r="AM16" s="8"/>
    </row>
    <row r="17" spans="2:38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13.5">
      <c r="B18" s="42" t="s">
        <v>13</v>
      </c>
      <c r="C18" s="42"/>
      <c r="D18" s="42"/>
      <c r="E18" s="42"/>
      <c r="F18" s="42"/>
      <c r="G18" s="42"/>
      <c r="H18" s="4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13.5">
      <c r="B19" s="42" t="s">
        <v>14</v>
      </c>
      <c r="C19" s="42"/>
      <c r="D19" s="42"/>
      <c r="E19" s="42"/>
      <c r="F19" s="42"/>
      <c r="G19" s="4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9" ht="13.5">
      <c r="B20" s="42"/>
      <c r="C20" s="42"/>
      <c r="D20" s="42"/>
      <c r="E20" s="42"/>
      <c r="F20" s="42"/>
      <c r="G20" s="42"/>
      <c r="H20" s="42"/>
      <c r="I20" s="42"/>
    </row>
  </sheetData>
  <sheetProtection/>
  <mergeCells count="80">
    <mergeCell ref="AG15:AH15"/>
    <mergeCell ref="F15:G15"/>
    <mergeCell ref="M11:N11"/>
    <mergeCell ref="M15:N15"/>
    <mergeCell ref="P15:Q15"/>
    <mergeCell ref="J13:L13"/>
    <mergeCell ref="H12:I12"/>
    <mergeCell ref="S8:V8"/>
    <mergeCell ref="H11:I11"/>
    <mergeCell ref="M8:R8"/>
    <mergeCell ref="P9:R9"/>
    <mergeCell ref="M9:O9"/>
    <mergeCell ref="C13:D13"/>
    <mergeCell ref="F11:G11"/>
    <mergeCell ref="F12:G12"/>
    <mergeCell ref="C11:D11"/>
    <mergeCell ref="C12:D12"/>
    <mergeCell ref="B8:B9"/>
    <mergeCell ref="C8:G8"/>
    <mergeCell ref="H8:L8"/>
    <mergeCell ref="C9:E9"/>
    <mergeCell ref="F9:G9"/>
    <mergeCell ref="H9:I9"/>
    <mergeCell ref="J9:L9"/>
    <mergeCell ref="AG11:AH11"/>
    <mergeCell ref="AG12:AH12"/>
    <mergeCell ref="AD12:AF12"/>
    <mergeCell ref="B20:I20"/>
    <mergeCell ref="H13:I13"/>
    <mergeCell ref="H14:I14"/>
    <mergeCell ref="F13:G13"/>
    <mergeCell ref="P11:Q11"/>
    <mergeCell ref="P12:Q12"/>
    <mergeCell ref="B18:H18"/>
    <mergeCell ref="W8:AC8"/>
    <mergeCell ref="AD8:AH8"/>
    <mergeCell ref="AG9:AH9"/>
    <mergeCell ref="W9:Y9"/>
    <mergeCell ref="Z9:AC9"/>
    <mergeCell ref="AD9:AF9"/>
    <mergeCell ref="A1:G1"/>
    <mergeCell ref="B7:C7"/>
    <mergeCell ref="J12:L12"/>
    <mergeCell ref="B19:G19"/>
    <mergeCell ref="J11:L11"/>
    <mergeCell ref="C14:D14"/>
    <mergeCell ref="F14:G14"/>
    <mergeCell ref="C15:D15"/>
    <mergeCell ref="H15:I15"/>
    <mergeCell ref="J15:L15"/>
    <mergeCell ref="AF1:AL1"/>
    <mergeCell ref="AD11:AF11"/>
    <mergeCell ref="AG14:AH14"/>
    <mergeCell ref="Z13:AB13"/>
    <mergeCell ref="M12:N12"/>
    <mergeCell ref="P13:Q13"/>
    <mergeCell ref="T12:V12"/>
    <mergeCell ref="T13:V13"/>
    <mergeCell ref="M13:N13"/>
    <mergeCell ref="AG13:AH13"/>
    <mergeCell ref="Z12:AB12"/>
    <mergeCell ref="W12:Y12"/>
    <mergeCell ref="T15:V15"/>
    <mergeCell ref="W14:Y14"/>
    <mergeCell ref="Z14:AB14"/>
    <mergeCell ref="AD14:AF14"/>
    <mergeCell ref="W15:Y15"/>
    <mergeCell ref="AD13:AF13"/>
    <mergeCell ref="Z15:AB15"/>
    <mergeCell ref="AD15:AF15"/>
    <mergeCell ref="I4:AB4"/>
    <mergeCell ref="M14:N14"/>
    <mergeCell ref="J14:L14"/>
    <mergeCell ref="P14:Q14"/>
    <mergeCell ref="T14:V14"/>
    <mergeCell ref="Z11:AB11"/>
    <mergeCell ref="T9:V9"/>
    <mergeCell ref="T11:V11"/>
    <mergeCell ref="W11:Y11"/>
    <mergeCell ref="W13:Y13"/>
  </mergeCells>
  <printOptions/>
  <pageMargins left="1.18" right="0" top="0.5905511811023623" bottom="0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2012-05-22T05:51:48Z</cp:lastPrinted>
  <dcterms:created xsi:type="dcterms:W3CDTF">1997-01-08T22:48:59Z</dcterms:created>
  <dcterms:modified xsi:type="dcterms:W3CDTF">2012-05-28T02:44:52Z</dcterms:modified>
  <cp:category/>
  <cp:version/>
  <cp:contentType/>
  <cp:contentStatus/>
</cp:coreProperties>
</file>